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6. 2025\2. Feb 2025\Junta Directiva\JD y Bolsa de Valores\EEFF Bolsa de valores\"/>
    </mc:Choice>
  </mc:AlternateContent>
  <xr:revisionPtr revIDLastSave="0" documentId="13_ncr:1_{BE5980C4-6353-4785-8EFF-92FC2896A47C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BG!$B$1:$C$69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9" l="1"/>
  <c r="D42" i="24"/>
  <c r="D31" i="24"/>
  <c r="D27" i="24"/>
  <c r="D20" i="24"/>
  <c r="C67" i="19"/>
  <c r="C36" i="19"/>
  <c r="C49" i="19" s="1"/>
  <c r="C18" i="19"/>
  <c r="C30" i="19" l="1"/>
  <c r="D28" i="24"/>
  <c r="D36" i="24" s="1"/>
  <c r="D43" i="24" s="1"/>
  <c r="D45" i="24" s="1"/>
  <c r="C69" i="19"/>
</calcChain>
</file>

<file path=xl/sharedStrings.xml><?xml version="1.0" encoding="utf-8"?>
<sst xmlns="http://schemas.openxmlformats.org/spreadsheetml/2006/main" count="132" uniqueCount="104">
  <si>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</si>
  <si>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</si>
  <si>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</si>
  <si>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</si>
  <si>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</si>
  <si>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</si>
  <si>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</si>
  <si>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</si>
  <si>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</si>
  <si>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</si>
  <si>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</si>
  <si>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</si>
  <si>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</si>
  <si>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</si>
  <si>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</si>
  <si>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</si>
  <si>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</si>
  <si>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</si>
  <si>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</si>
  <si>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</si>
  <si>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</si>
  <si>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</si>
  <si>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</si>
  <si>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</si>
  <si>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</si>
  <si>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</si>
  <si>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</si>
  <si>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</si>
  <si>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</si>
  <si>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</si>
  <si>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</si>
  <si>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</si>
  <si>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</si>
  <si>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</si>
  <si>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</si>
  <si>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</si>
  <si>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</si>
  <si>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</si>
  <si>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</si>
  <si>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</si>
  <si>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</si>
  <si>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</si>
  <si>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</si>
  <si>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</si>
  <si>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</si>
  <si>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</si>
  <si>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</si>
  <si>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</si>
  <si>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</si>
  <si>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</si>
  <si>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</si>
  <si>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</si>
  <si>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</si>
  <si>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</si>
  <si>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</si>
  <si>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</si>
  <si>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</si>
  <si>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</si>
  <si>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</si>
  <si>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</si>
  <si>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</si>
  <si>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</si>
  <si>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</si>
  <si>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</si>
  <si>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</si>
  <si>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</si>
  <si>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</si>
  <si>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</si>
  <si>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</si>
  <si>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</si>
  <si>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</si>
  <si>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</si>
  <si>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</si>
  <si>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</si>
  <si>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</si>
  <si>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</si>
  <si>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</si>
  <si>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</si>
  <si>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</si>
  <si>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</si>
  <si>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</si>
  <si>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</si>
  <si>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</si>
  <si>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</si>
  <si>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</si>
  <si>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</si>
  <si>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</si>
  <si>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</si>
  <si>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</si>
  <si>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</si>
  <si>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</si>
  <si>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</si>
  <si>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</si>
  <si>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</si>
  <si>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</si>
  <si>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$</t>
  </si>
  <si>
    <t xml:space="preserve">                         Representante Legal                                                                                             Contador General</t>
  </si>
  <si>
    <t>TOTAL INGRESOS NETOS</t>
  </si>
  <si>
    <t>(Expresado en miles de dólares de los Estados Unidos)</t>
  </si>
  <si>
    <t>Al 28 de febrero de 2025</t>
  </si>
  <si>
    <t>Del 01 de enero al 28 de febrero de 2025</t>
  </si>
  <si>
    <t>MARIA ALICIA LECHA DE ESPINOZA                                                  JULIA LORENA NAVARRO DE SANCHEZ</t>
  </si>
  <si>
    <t xml:space="preserve">      MARIA ALICIA LECHA DE ESPINOZA                                                                        JULIA LORENA NAVARRO DE SANCHEZ</t>
  </si>
  <si>
    <t xml:space="preserve"> Representante Legal                         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</si>
</sst>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0</xdr:row>
      <xdr:rowOff>0</xdr:rowOff>
    </xdr:from>
    <xdr:to>
      <xdr:col>3</xdr:col>
      <xdr:colOff>80683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1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</xdr:colOff>
      <xdr:row>1</xdr:row>
      <xdr:rowOff>123826</xdr:rowOff>
    </xdr:from>
    <xdr:to>
      <xdr:col>4</xdr:col>
      <xdr:colOff>63372</xdr:colOff>
      <xdr:row>4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4" y="314326"/>
          <a:ext cx="120637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5"/>
  <sheetViews>
    <sheetView topLeftCell="A56" zoomScaleNormal="100" workbookViewId="0">
      <selection activeCell="B1" sqref="B1:D75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4" width="2.28515625" style="1" customWidth="1"/>
    <col min="5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99</v>
      </c>
      <c r="C3" s="32"/>
    </row>
    <row r="4" spans="2:3" x14ac:dyDescent="0.25">
      <c r="B4" s="33" t="s">
        <v>1</v>
      </c>
      <c r="C4" s="33"/>
    </row>
    <row r="5" spans="2:3" ht="7.5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>
        <v>45716</v>
      </c>
    </row>
    <row r="8" spans="2:3" x14ac:dyDescent="0.25">
      <c r="B8" s="3" t="s">
        <v>18</v>
      </c>
      <c r="C8" s="9">
        <v>216243.1</v>
      </c>
    </row>
    <row r="9" spans="2:3" ht="3.75" customHeight="1" x14ac:dyDescent="0.25">
      <c r="C9" s="5"/>
    </row>
    <row r="10" spans="2:3" x14ac:dyDescent="0.25">
      <c r="B10" s="3" t="s">
        <v>38</v>
      </c>
      <c r="C10" s="9">
        <f>+C13</f>
        <v>163517.5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163517.5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39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991226.5</v>
      </c>
    </row>
    <row r="19" spans="2:3" ht="14.25" customHeight="1" x14ac:dyDescent="0.25">
      <c r="B19" s="1" t="s">
        <v>14</v>
      </c>
      <c r="C19" s="5">
        <v>313735.90000000002</v>
      </c>
    </row>
    <row r="20" spans="2:3" ht="14.25" customHeight="1" x14ac:dyDescent="0.25">
      <c r="B20" s="1" t="s">
        <v>15</v>
      </c>
      <c r="C20" s="5">
        <v>681586.7</v>
      </c>
    </row>
    <row r="21" spans="2:3" ht="14.25" customHeight="1" x14ac:dyDescent="0.25">
      <c r="B21" s="1" t="s">
        <v>16</v>
      </c>
      <c r="C21" s="5">
        <v>19264.900000000001</v>
      </c>
    </row>
    <row r="22" spans="2:3" x14ac:dyDescent="0.25">
      <c r="B22" s="1" t="s">
        <v>17</v>
      </c>
      <c r="C22" s="6">
        <v>-23361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20905.2</v>
      </c>
    </row>
    <row r="25" spans="2:3" x14ac:dyDescent="0.25">
      <c r="B25" s="3" t="s">
        <v>20</v>
      </c>
      <c r="C25" s="9">
        <v>29401.200000000001</v>
      </c>
    </row>
    <row r="26" spans="2:3" x14ac:dyDescent="0.25">
      <c r="B26" s="3" t="s">
        <v>21</v>
      </c>
      <c r="C26" s="9">
        <v>503.2</v>
      </c>
    </row>
    <row r="27" spans="2:3" hidden="1" x14ac:dyDescent="0.25">
      <c r="B27" s="3" t="s">
        <v>22</v>
      </c>
      <c r="C27" s="9">
        <v>0</v>
      </c>
    </row>
    <row r="28" spans="2:3" hidden="1" x14ac:dyDescent="0.25">
      <c r="B28" s="3" t="s">
        <v>23</v>
      </c>
      <c r="C28" s="9">
        <v>0</v>
      </c>
    </row>
    <row r="29" spans="2:3" x14ac:dyDescent="0.25">
      <c r="B29" s="3" t="s">
        <v>24</v>
      </c>
      <c r="C29" s="11">
        <v>9269.6</v>
      </c>
    </row>
    <row r="30" spans="2:3" x14ac:dyDescent="0.25">
      <c r="B30" s="8" t="s">
        <v>2</v>
      </c>
      <c r="C30" s="11">
        <f>+C8+C10+C18+C24+C25+C26+C29</f>
        <v>1431066.3</v>
      </c>
    </row>
    <row r="31" spans="2:3" ht="9" customHeight="1" x14ac:dyDescent="0.25">
      <c r="B31" s="3"/>
      <c r="C31" s="5"/>
    </row>
    <row r="32" spans="2:3" x14ac:dyDescent="0.25">
      <c r="B32" s="2" t="s">
        <v>3</v>
      </c>
    </row>
    <row r="33" spans="2:3" hidden="1" x14ac:dyDescent="0.25">
      <c r="B33" s="3" t="s">
        <v>25</v>
      </c>
      <c r="C33" s="9">
        <v>0</v>
      </c>
    </row>
    <row r="34" spans="2:3" hidden="1" x14ac:dyDescent="0.25">
      <c r="B34" s="3" t="s">
        <v>32</v>
      </c>
      <c r="C34" s="9">
        <v>0</v>
      </c>
    </row>
    <row r="35" spans="2:3" ht="8.25" customHeight="1" x14ac:dyDescent="0.25">
      <c r="B35" s="3"/>
      <c r="C35" s="9"/>
    </row>
    <row r="36" spans="2:3" x14ac:dyDescent="0.25">
      <c r="B36" s="3" t="s">
        <v>33</v>
      </c>
      <c r="C36" s="9">
        <f>SUM(C37:C41)</f>
        <v>1246842.9999999998</v>
      </c>
    </row>
    <row r="37" spans="2:3" x14ac:dyDescent="0.25">
      <c r="B37" s="1" t="s">
        <v>27</v>
      </c>
      <c r="C37" s="5">
        <v>1076392.2</v>
      </c>
    </row>
    <row r="38" spans="2:3" hidden="1" x14ac:dyDescent="0.25">
      <c r="B38" s="1" t="s">
        <v>28</v>
      </c>
      <c r="C38" s="5">
        <v>0</v>
      </c>
    </row>
    <row r="39" spans="2:3" x14ac:dyDescent="0.25">
      <c r="B39" s="1" t="s">
        <v>29</v>
      </c>
      <c r="C39" s="5">
        <v>128230.39999999999</v>
      </c>
    </row>
    <row r="40" spans="2:3" x14ac:dyDescent="0.25">
      <c r="B40" s="1" t="s">
        <v>30</v>
      </c>
      <c r="C40" s="6">
        <v>42220.4</v>
      </c>
    </row>
    <row r="41" spans="2:3" hidden="1" x14ac:dyDescent="0.25">
      <c r="B41" s="1" t="s">
        <v>31</v>
      </c>
      <c r="C41" s="6">
        <v>0</v>
      </c>
    </row>
    <row r="42" spans="2:3" ht="10.5" customHeight="1" x14ac:dyDescent="0.25">
      <c r="C42" s="5"/>
    </row>
    <row r="43" spans="2:3" x14ac:dyDescent="0.25">
      <c r="B43" s="3" t="s">
        <v>34</v>
      </c>
      <c r="C43" s="5">
        <v>5354.1</v>
      </c>
    </row>
    <row r="44" spans="2:3" x14ac:dyDescent="0.25">
      <c r="B44" s="3" t="s">
        <v>35</v>
      </c>
      <c r="C44" s="5">
        <v>13993.4</v>
      </c>
    </row>
    <row r="45" spans="2:3" x14ac:dyDescent="0.25">
      <c r="B45" s="3" t="s">
        <v>5</v>
      </c>
      <c r="C45" s="5">
        <v>5282.1</v>
      </c>
    </row>
    <row r="46" spans="2:3" x14ac:dyDescent="0.25">
      <c r="B46" s="3" t="s">
        <v>4</v>
      </c>
      <c r="C46" s="5">
        <v>2196.3000000000002</v>
      </c>
    </row>
    <row r="47" spans="2:3" x14ac:dyDescent="0.25">
      <c r="B47" s="3" t="s">
        <v>36</v>
      </c>
      <c r="C47" s="6">
        <v>45799.199999999997</v>
      </c>
    </row>
    <row r="48" spans="2:3" ht="6" customHeight="1" x14ac:dyDescent="0.25"/>
    <row r="49" spans="2:3" x14ac:dyDescent="0.25">
      <c r="B49" s="8" t="s">
        <v>37</v>
      </c>
      <c r="C49" s="14">
        <f>+C36+C43+C44+C45+C46+C47</f>
        <v>1319468.0999999999</v>
      </c>
    </row>
    <row r="50" spans="2:3" ht="6.75" customHeight="1" x14ac:dyDescent="0.25"/>
    <row r="51" spans="2:3" x14ac:dyDescent="0.25">
      <c r="B51" s="3" t="s">
        <v>40</v>
      </c>
    </row>
    <row r="52" spans="2:3" x14ac:dyDescent="0.25">
      <c r="B52" s="3" t="s">
        <v>41</v>
      </c>
      <c r="C52" s="5">
        <v>75788.899999999994</v>
      </c>
    </row>
    <row r="53" spans="2:3" x14ac:dyDescent="0.25">
      <c r="B53" s="3" t="s">
        <v>42</v>
      </c>
      <c r="C53" s="5"/>
    </row>
    <row r="54" spans="2:3" x14ac:dyDescent="0.25">
      <c r="B54" s="1" t="s">
        <v>43</v>
      </c>
      <c r="C54" s="5">
        <v>18611.599999999999</v>
      </c>
    </row>
    <row r="55" spans="2:3" hidden="1" x14ac:dyDescent="0.25">
      <c r="B55" s="1" t="s">
        <v>44</v>
      </c>
      <c r="C55" s="5">
        <v>0</v>
      </c>
    </row>
    <row r="56" spans="2:3" x14ac:dyDescent="0.25">
      <c r="B56" s="3" t="s">
        <v>45</v>
      </c>
      <c r="C56" s="5"/>
    </row>
    <row r="57" spans="2:3" x14ac:dyDescent="0.25">
      <c r="B57" s="1" t="s">
        <v>46</v>
      </c>
      <c r="C57" s="5">
        <v>2421.9</v>
      </c>
    </row>
    <row r="58" spans="2:3" x14ac:dyDescent="0.25">
      <c r="B58" s="1" t="s">
        <v>47</v>
      </c>
      <c r="C58" s="5">
        <v>1325.5</v>
      </c>
    </row>
    <row r="59" spans="2:3" hidden="1" x14ac:dyDescent="0.25">
      <c r="B59" s="3" t="s">
        <v>48</v>
      </c>
      <c r="C59" s="5">
        <v>0</v>
      </c>
    </row>
    <row r="60" spans="2:3" x14ac:dyDescent="0.25">
      <c r="B60" s="3" t="s">
        <v>49</v>
      </c>
      <c r="C60" s="5"/>
    </row>
    <row r="61" spans="2:3" x14ac:dyDescent="0.25">
      <c r="B61" s="1" t="s">
        <v>50</v>
      </c>
      <c r="C61" s="5">
        <v>14525.5</v>
      </c>
    </row>
    <row r="62" spans="2:3" hidden="1" x14ac:dyDescent="0.25">
      <c r="B62" s="1" t="s">
        <v>51</v>
      </c>
      <c r="C62" s="5">
        <v>0</v>
      </c>
    </row>
    <row r="63" spans="2:3" x14ac:dyDescent="0.25">
      <c r="B63" s="3" t="s">
        <v>52</v>
      </c>
      <c r="C63" s="5"/>
    </row>
    <row r="64" spans="2:3" x14ac:dyDescent="0.25">
      <c r="B64" s="1" t="s">
        <v>53</v>
      </c>
      <c r="C64" s="6">
        <v>-1075.2</v>
      </c>
    </row>
    <row r="65" spans="2:3" hidden="1" x14ac:dyDescent="0.25">
      <c r="B65" s="1" t="s">
        <v>54</v>
      </c>
      <c r="C65" s="5">
        <v>0</v>
      </c>
    </row>
    <row r="66" spans="2:3" hidden="1" x14ac:dyDescent="0.25">
      <c r="B66" s="3" t="s">
        <v>55</v>
      </c>
      <c r="C66" s="6">
        <v>0</v>
      </c>
    </row>
    <row r="67" spans="2:3" x14ac:dyDescent="0.25">
      <c r="B67" s="10" t="s">
        <v>56</v>
      </c>
      <c r="C67" s="7">
        <f>+C52+C54+C57+C58+C61+C64</f>
        <v>111598.2</v>
      </c>
    </row>
    <row r="68" spans="2:3" ht="9.75" customHeight="1" x14ac:dyDescent="0.25"/>
    <row r="69" spans="2:3" x14ac:dyDescent="0.25">
      <c r="B69" s="3" t="s">
        <v>6</v>
      </c>
      <c r="C69" s="13">
        <f>+C49+C67</f>
        <v>1431066.2999999998</v>
      </c>
    </row>
    <row r="74" spans="2:3" x14ac:dyDescent="0.25">
      <c r="B74" s="31" t="s">
        <v>101</v>
      </c>
      <c r="C74" s="31"/>
    </row>
    <row r="75" spans="2:3" x14ac:dyDescent="0.25">
      <c r="B75" s="31" t="s">
        <v>103</v>
      </c>
      <c r="C75" s="31"/>
    </row>
  </sheetData>
  <mergeCells count="6">
    <mergeCell ref="B75:C75"/>
    <mergeCell ref="B1:C1"/>
    <mergeCell ref="B2:C2"/>
    <mergeCell ref="B3:C3"/>
    <mergeCell ref="B4:C4"/>
    <mergeCell ref="B74:C74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D51"/>
  <sheetViews>
    <sheetView tabSelected="1" topLeftCell="A40" zoomScaleNormal="100" workbookViewId="0">
      <selection activeCell="B1" sqref="B1:E51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3" spans="2:4" x14ac:dyDescent="0.25">
      <c r="B3" s="32" t="s">
        <v>0</v>
      </c>
      <c r="C3" s="32"/>
      <c r="D3" s="32"/>
    </row>
    <row r="4" spans="2:4" x14ac:dyDescent="0.25">
      <c r="B4" s="34" t="s">
        <v>81</v>
      </c>
      <c r="C4" s="34"/>
      <c r="D4" s="34"/>
    </row>
    <row r="5" spans="2:4" x14ac:dyDescent="0.25">
      <c r="B5" s="34" t="s">
        <v>100</v>
      </c>
      <c r="C5" s="34"/>
      <c r="D5" s="34"/>
    </row>
    <row r="6" spans="2:4" x14ac:dyDescent="0.25">
      <c r="B6" s="34" t="s">
        <v>98</v>
      </c>
      <c r="C6" s="34"/>
      <c r="D6" s="34"/>
    </row>
    <row r="7" spans="2:4" ht="13.5" customHeight="1" x14ac:dyDescent="0.25">
      <c r="B7" s="15"/>
      <c r="C7" s="15"/>
      <c r="D7" s="15"/>
    </row>
    <row r="8" spans="2:4" ht="15.75" customHeight="1" x14ac:dyDescent="0.25">
      <c r="B8" s="16" t="s">
        <v>57</v>
      </c>
      <c r="C8" s="15"/>
      <c r="D8" s="15"/>
    </row>
    <row r="9" spans="2:4" ht="20.100000000000001" customHeight="1" x14ac:dyDescent="0.25">
      <c r="B9" s="17" t="s">
        <v>89</v>
      </c>
      <c r="C9" s="18" t="s">
        <v>95</v>
      </c>
      <c r="D9" s="25">
        <v>2292.6</v>
      </c>
    </row>
    <row r="10" spans="2:4" ht="20.100000000000001" hidden="1" customHeight="1" x14ac:dyDescent="0.25">
      <c r="B10" s="19" t="s">
        <v>65</v>
      </c>
      <c r="C10" s="19"/>
      <c r="D10" s="25">
        <v>0</v>
      </c>
    </row>
    <row r="11" spans="2:4" ht="20.100000000000001" customHeight="1" x14ac:dyDescent="0.25">
      <c r="B11" s="19" t="s">
        <v>66</v>
      </c>
      <c r="C11" s="18" t="s">
        <v>95</v>
      </c>
      <c r="D11" s="25">
        <v>633.79999999999995</v>
      </c>
    </row>
    <row r="12" spans="2:4" ht="20.100000000000001" customHeight="1" x14ac:dyDescent="0.25">
      <c r="B12" s="19" t="s">
        <v>82</v>
      </c>
      <c r="C12" s="18" t="s">
        <v>95</v>
      </c>
      <c r="D12" s="25">
        <v>17702.900000000001</v>
      </c>
    </row>
    <row r="13" spans="2:4" ht="20.100000000000001" customHeight="1" x14ac:dyDescent="0.25">
      <c r="B13" s="17" t="s">
        <v>90</v>
      </c>
      <c r="C13" s="18" t="s">
        <v>95</v>
      </c>
      <c r="D13" s="25">
        <v>1.9</v>
      </c>
    </row>
    <row r="14" spans="2:4" ht="20.100000000000001" customHeight="1" x14ac:dyDescent="0.25">
      <c r="B14" s="17" t="s">
        <v>58</v>
      </c>
      <c r="C14" s="19"/>
      <c r="D14" s="25"/>
    </row>
    <row r="15" spans="2:4" ht="20.100000000000001" customHeight="1" x14ac:dyDescent="0.25">
      <c r="B15" s="19" t="s">
        <v>84</v>
      </c>
      <c r="C15" s="18" t="s">
        <v>95</v>
      </c>
      <c r="D15" s="25">
        <v>-5450.6</v>
      </c>
    </row>
    <row r="16" spans="2:4" ht="20.100000000000001" hidden="1" customHeight="1" x14ac:dyDescent="0.25">
      <c r="B16" s="19" t="s">
        <v>85</v>
      </c>
      <c r="C16" s="18" t="s">
        <v>95</v>
      </c>
      <c r="D16" s="25">
        <v>0</v>
      </c>
    </row>
    <row r="17" spans="2:4" ht="20.100000000000001" customHeight="1" x14ac:dyDescent="0.25">
      <c r="B17" s="19" t="s">
        <v>86</v>
      </c>
      <c r="C17" s="18" t="s">
        <v>95</v>
      </c>
      <c r="D17" s="25">
        <v>-497.1</v>
      </c>
    </row>
    <row r="18" spans="2:4" ht="20.100000000000001" customHeight="1" x14ac:dyDescent="0.25">
      <c r="B18" s="19" t="s">
        <v>87</v>
      </c>
      <c r="C18" s="18" t="s">
        <v>95</v>
      </c>
      <c r="D18" s="25">
        <v>-2286.4</v>
      </c>
    </row>
    <row r="19" spans="2:4" ht="20.100000000000001" customHeight="1" x14ac:dyDescent="0.25">
      <c r="B19" s="19" t="s">
        <v>67</v>
      </c>
      <c r="C19" s="18" t="s">
        <v>95</v>
      </c>
      <c r="D19" s="26">
        <v>-2142.6</v>
      </c>
    </row>
    <row r="20" spans="2:4" ht="20.100000000000001" customHeight="1" x14ac:dyDescent="0.25">
      <c r="B20" s="20" t="s">
        <v>59</v>
      </c>
      <c r="C20" s="21" t="s">
        <v>95</v>
      </c>
      <c r="D20" s="27">
        <f>SUM(D9:D19)</f>
        <v>10254.500000000004</v>
      </c>
    </row>
    <row r="21" spans="2:4" ht="20.100000000000001" hidden="1" customHeight="1" x14ac:dyDescent="0.25">
      <c r="B21" s="19" t="s">
        <v>68</v>
      </c>
      <c r="C21" s="19"/>
      <c r="D21" s="25">
        <v>0</v>
      </c>
    </row>
    <row r="22" spans="2:4" ht="26.25" hidden="1" x14ac:dyDescent="0.25">
      <c r="B22" s="19" t="s">
        <v>69</v>
      </c>
      <c r="C22" s="19"/>
      <c r="D22" s="25">
        <v>0</v>
      </c>
    </row>
    <row r="23" spans="2:4" ht="27.75" customHeight="1" x14ac:dyDescent="0.25">
      <c r="B23" s="19" t="s">
        <v>70</v>
      </c>
      <c r="C23" s="18" t="s">
        <v>95</v>
      </c>
      <c r="D23" s="25">
        <v>-3935.5</v>
      </c>
    </row>
    <row r="24" spans="2:4" ht="26.25" x14ac:dyDescent="0.25">
      <c r="B24" s="19" t="s">
        <v>71</v>
      </c>
      <c r="C24" s="18" t="s">
        <v>95</v>
      </c>
      <c r="D24" s="26">
        <v>-26.5</v>
      </c>
    </row>
    <row r="25" spans="2:4" ht="26.25" hidden="1" x14ac:dyDescent="0.25">
      <c r="B25" s="19" t="s">
        <v>72</v>
      </c>
      <c r="C25" s="19"/>
      <c r="D25" s="25">
        <v>0</v>
      </c>
    </row>
    <row r="26" spans="2:4" ht="20.100000000000001" hidden="1" customHeight="1" x14ac:dyDescent="0.25">
      <c r="B26" s="19" t="s">
        <v>73</v>
      </c>
      <c r="C26" s="19"/>
      <c r="D26" s="25">
        <v>0</v>
      </c>
    </row>
    <row r="27" spans="2:4" ht="20.100000000000001" customHeight="1" x14ac:dyDescent="0.25">
      <c r="B27" s="18" t="s">
        <v>88</v>
      </c>
      <c r="C27" s="18" t="s">
        <v>95</v>
      </c>
      <c r="D27" s="26">
        <f>+D23+D24</f>
        <v>-3962</v>
      </c>
    </row>
    <row r="28" spans="2:4" ht="20.100000000000001" customHeight="1" x14ac:dyDescent="0.25">
      <c r="B28" s="20" t="s">
        <v>60</v>
      </c>
      <c r="C28" s="21" t="s">
        <v>95</v>
      </c>
      <c r="D28" s="28">
        <f>+D20+D27</f>
        <v>6292.5000000000036</v>
      </c>
    </row>
    <row r="29" spans="2:4" ht="20.100000000000001" customHeight="1" x14ac:dyDescent="0.25">
      <c r="B29" s="19" t="s">
        <v>74</v>
      </c>
      <c r="C29" s="18" t="s">
        <v>95</v>
      </c>
      <c r="D29" s="25">
        <v>5936.1</v>
      </c>
    </row>
    <row r="30" spans="2:4" ht="20.100000000000001" customHeight="1" x14ac:dyDescent="0.25">
      <c r="B30" s="19" t="s">
        <v>75</v>
      </c>
      <c r="C30" s="18" t="s">
        <v>95</v>
      </c>
      <c r="D30" s="26">
        <v>-1180.7</v>
      </c>
    </row>
    <row r="31" spans="2:4" ht="20.100000000000001" customHeight="1" x14ac:dyDescent="0.25">
      <c r="B31" s="20" t="s">
        <v>61</v>
      </c>
      <c r="C31" s="21" t="s">
        <v>95</v>
      </c>
      <c r="D31" s="27">
        <f>+D29+D30</f>
        <v>4755.4000000000005</v>
      </c>
    </row>
    <row r="32" spans="2:4" ht="20.100000000000001" hidden="1" customHeight="1" x14ac:dyDescent="0.25">
      <c r="B32" s="19" t="s">
        <v>76</v>
      </c>
      <c r="C32" s="19"/>
      <c r="D32" s="25">
        <v>0</v>
      </c>
    </row>
    <row r="33" spans="2:4" ht="29.25" customHeight="1" x14ac:dyDescent="0.25">
      <c r="B33" s="19" t="s">
        <v>77</v>
      </c>
      <c r="C33" s="18" t="s">
        <v>95</v>
      </c>
      <c r="D33" s="25">
        <v>12.9</v>
      </c>
    </row>
    <row r="34" spans="2:4" ht="26.25" hidden="1" x14ac:dyDescent="0.25">
      <c r="B34" s="19" t="s">
        <v>78</v>
      </c>
      <c r="C34" s="19"/>
      <c r="D34" s="25">
        <v>0</v>
      </c>
    </row>
    <row r="35" spans="2:4" ht="20.100000000000001" customHeight="1" x14ac:dyDescent="0.25">
      <c r="B35" s="19" t="s">
        <v>79</v>
      </c>
      <c r="C35" s="18" t="s">
        <v>95</v>
      </c>
      <c r="D35" s="25">
        <v>762.1</v>
      </c>
    </row>
    <row r="36" spans="2:4" ht="20.100000000000001" customHeight="1" x14ac:dyDescent="0.25">
      <c r="B36" s="20" t="s">
        <v>97</v>
      </c>
      <c r="C36" s="21" t="s">
        <v>95</v>
      </c>
      <c r="D36" s="28">
        <f>+D28+D31+D33+D35</f>
        <v>11822.900000000005</v>
      </c>
    </row>
    <row r="37" spans="2:4" ht="20.100000000000001" customHeight="1" x14ac:dyDescent="0.25">
      <c r="B37" s="17" t="s">
        <v>62</v>
      </c>
      <c r="C37" s="19"/>
      <c r="D37" s="25"/>
    </row>
    <row r="38" spans="2:4" ht="20.100000000000001" customHeight="1" x14ac:dyDescent="0.25">
      <c r="B38" s="19" t="s">
        <v>94</v>
      </c>
      <c r="C38" s="18" t="s">
        <v>95</v>
      </c>
      <c r="D38" s="25">
        <v>-4010.9</v>
      </c>
    </row>
    <row r="39" spans="2:4" ht="20.100000000000001" customHeight="1" x14ac:dyDescent="0.25">
      <c r="B39" s="19" t="s">
        <v>91</v>
      </c>
      <c r="C39" s="18" t="s">
        <v>95</v>
      </c>
      <c r="D39" s="25">
        <v>-4411.3</v>
      </c>
    </row>
    <row r="40" spans="2:4" ht="20.100000000000001" customHeight="1" x14ac:dyDescent="0.25">
      <c r="B40" s="19" t="s">
        <v>92</v>
      </c>
      <c r="C40" s="18" t="s">
        <v>95</v>
      </c>
      <c r="D40" s="25">
        <v>-1001.9</v>
      </c>
    </row>
    <row r="41" spans="2:4" ht="20.100000000000001" customHeight="1" x14ac:dyDescent="0.25">
      <c r="B41" s="19" t="s">
        <v>93</v>
      </c>
      <c r="C41" s="18" t="s">
        <v>95</v>
      </c>
      <c r="D41" s="26">
        <v>-4.2</v>
      </c>
    </row>
    <row r="42" spans="2:4" ht="20.100000000000001" customHeight="1" x14ac:dyDescent="0.25">
      <c r="B42" s="22" t="s">
        <v>83</v>
      </c>
      <c r="C42" s="18" t="s">
        <v>95</v>
      </c>
      <c r="D42" s="29">
        <f>SUM(D38:D41)</f>
        <v>-9428.3000000000011</v>
      </c>
    </row>
    <row r="43" spans="2:4" ht="20.100000000000001" customHeight="1" x14ac:dyDescent="0.25">
      <c r="B43" s="20" t="s">
        <v>63</v>
      </c>
      <c r="C43" s="18" t="s">
        <v>95</v>
      </c>
      <c r="D43" s="27">
        <f>+D36+D42</f>
        <v>2394.600000000004</v>
      </c>
    </row>
    <row r="44" spans="2:4" ht="20.100000000000001" customHeight="1" x14ac:dyDescent="0.25">
      <c r="B44" s="19" t="s">
        <v>80</v>
      </c>
      <c r="C44" s="18" t="s">
        <v>95</v>
      </c>
      <c r="D44" s="30">
        <v>-1069.0999999999999</v>
      </c>
    </row>
    <row r="45" spans="2:4" ht="20.100000000000001" customHeight="1" x14ac:dyDescent="0.25">
      <c r="B45" s="20" t="s">
        <v>64</v>
      </c>
      <c r="C45" s="21" t="s">
        <v>95</v>
      </c>
      <c r="D45" s="27">
        <f>+D43+D44</f>
        <v>1325.5000000000041</v>
      </c>
    </row>
    <row r="46" spans="2:4" ht="20.100000000000001" customHeight="1" x14ac:dyDescent="0.25">
      <c r="B46" s="20"/>
      <c r="C46" s="20"/>
      <c r="D46" s="23"/>
    </row>
    <row r="48" spans="2:4" x14ac:dyDescent="0.25">
      <c r="D48" s="24"/>
    </row>
    <row r="50" spans="2:3" x14ac:dyDescent="0.25">
      <c r="B50" s="12" t="s">
        <v>102</v>
      </c>
      <c r="C50" s="12"/>
    </row>
    <row r="51" spans="2:3" x14ac:dyDescent="0.25">
      <c r="B51" s="12" t="s">
        <v>96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2025-03-26T23:12:42Z</cp:lastPrinted>
  <dcterms:created xsi:type="dcterms:W3CDTF">2017-01-03T21:39:03Z</dcterms:created>
  <dcterms:modified xsi:type="dcterms:W3CDTF">2025-03-26T23:28:05Z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