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3. Marzo/"/>
    </mc:Choice>
  </mc:AlternateContent>
  <xr:revisionPtr revIDLastSave="465" documentId="13_ncr:1_{830BC9D9-E6DC-4DC3-96C3-A1BA456377EC}" xr6:coauthVersionLast="47" xr6:coauthVersionMax="47" xr10:uidLastSave="{C8F3A8F2-DB6E-4588-90F0-D03F3731E72A}"/>
  <bookViews>
    <workbookView xWindow="-28920" yWindow="-120" windowWidth="29040" windowHeight="157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1" i="1"/>
  <c r="E36" i="1"/>
  <c r="E33" i="1"/>
  <c r="E27" i="1"/>
  <c r="F13" i="5"/>
  <c r="F20" i="5"/>
  <c r="G42" i="5"/>
  <c r="G32" i="5"/>
  <c r="G26" i="5"/>
  <c r="G21" i="5"/>
  <c r="G20" i="5"/>
  <c r="G13" i="5"/>
  <c r="F30" i="5"/>
  <c r="F31" i="5"/>
  <c r="F32" i="5"/>
  <c r="D20" i="5"/>
  <c r="D71" i="1"/>
  <c r="D50" i="1"/>
  <c r="D37" i="1"/>
  <c r="E37" i="1" s="1"/>
  <c r="D34" i="1"/>
  <c r="E34" i="1" s="1"/>
  <c r="D17" i="1"/>
  <c r="D49" i="1"/>
  <c r="D68" i="1"/>
  <c r="D32" i="5"/>
  <c r="D58" i="1"/>
  <c r="D62" i="1" s="1"/>
  <c r="D13" i="5"/>
  <c r="D20" i="6"/>
  <c r="D67" i="1"/>
  <c r="D66" i="1"/>
  <c r="F12" i="5"/>
  <c r="D38" i="1" l="1"/>
  <c r="D51" i="1" s="1"/>
  <c r="D21" i="5"/>
  <c r="D26" i="5" s="1"/>
  <c r="D34" i="5" s="1"/>
  <c r="D42" i="5" s="1"/>
  <c r="D69" i="1"/>
  <c r="D72" i="1" s="1"/>
  <c r="F17" i="5"/>
  <c r="F18" i="5"/>
  <c r="F19" i="5"/>
  <c r="F24" i="5"/>
  <c r="F29" i="5"/>
  <c r="F35" i="5"/>
  <c r="F36" i="5"/>
  <c r="F37" i="5"/>
  <c r="F38" i="5"/>
  <c r="F39" i="5"/>
  <c r="F40" i="5"/>
  <c r="F41" i="5"/>
  <c r="F11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6" i="1"/>
  <c r="E15" i="1"/>
  <c r="E14" i="1"/>
  <c r="E13" i="1"/>
  <c r="E12" i="1"/>
  <c r="E10" i="1"/>
  <c r="E9" i="1"/>
  <c r="D23" i="1"/>
  <c r="E17" i="1"/>
  <c r="D24" i="1" l="1"/>
  <c r="E23" i="1"/>
  <c r="D13" i="6"/>
  <c r="D21" i="6" s="1"/>
  <c r="D27" i="6" s="1"/>
  <c r="D32" i="6" s="1"/>
  <c r="D39" i="6" s="1"/>
  <c r="E50" i="1"/>
  <c r="E49" i="1"/>
  <c r="E38" i="1"/>
  <c r="F21" i="5" l="1"/>
  <c r="E24" i="1"/>
  <c r="E51" i="1"/>
  <c r="E62" i="1"/>
  <c r="D47" i="6" l="1"/>
  <c r="F26" i="5"/>
  <c r="E72" i="1"/>
  <c r="F34" i="5" l="1"/>
  <c r="E58" i="1"/>
  <c r="F42" i="5" l="1"/>
  <c r="E69" i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<sst xmlns="http://schemas.openxmlformats.org/spreadsheetml/2006/main" count="147" uniqueCount="100">
  <si>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</si>
  <si>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</si>
  <si>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</si>
  <si>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</si>
  <si>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</si>
  <si>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</si>
  <si>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</si>
  <si>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</si>
  <si>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</si>
  <si>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</si>
  <si>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</si>
  <si>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</si>
  <si>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</si>
  <si>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</si>
  <si>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</si>
  <si>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</si>
  <si>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</si>
  <si>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</si>
  <si>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</si>
  <si>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</si>
  <si>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</si>
  <si>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</si>
  <si>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</si>
  <si>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</si>
  <si>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</si>
  <si>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</si>
  <si>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</si>
  <si>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</si>
  <si>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</si>
  <si>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</si>
  <si>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</si>
  <si>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</si>
  <si>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</si>
  <si>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</si>
  <si>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</si>
  <si>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</si>
  <si>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</si>
  <si>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</si>
  <si>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</si>
  <si>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</si>
  <si>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</si>
  <si>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</si>
  <si>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</si>
  <si>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</si>
  <si>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</si>
  <si>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</si>
  <si>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</si>
  <si>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</si>
  <si>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</si>
  <si>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</si>
  <si>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</si>
  <si>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</si>
  <si>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</si>
  <si>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</si>
  <si>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</si>
  <si>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</si>
  <si>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</si>
  <si>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</si>
  <si>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</si>
  <si>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</si>
  <si>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</si>
  <si>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</si>
  <si>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</si>
  <si>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</si>
  <si>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</si>
  <si>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</si>
  <si>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</si>
  <si>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</si>
  <si>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</si>
  <si>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</si>
  <si>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</si>
  <si>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</si>
  <si>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</si>
  <si>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</si>
  <si>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</si>
  <si>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</si>
  <si>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</si>
  <si>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</si>
  <si>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</si>
  <si>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</si>
  <si>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</si>
  <si>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</si>
  <si>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</si>
  <si>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</si>
  <si>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</si>
  <si>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</si>
  <si>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</si>
  <si>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</si>
  <si>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</si>
  <si>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</si>
  <si>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</si>
  <si>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</si>
  <si>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</si>
  <si>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</si>
  <si>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</si>
  <si>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Periodo del 1 de enero al 30 de noviembre de 2024</t>
  </si>
  <si>
    <t>Utilidad antes de Reserva Legal e Impuestos</t>
  </si>
  <si>
    <t>Balance General al 31 de marzo de 2025</t>
  </si>
  <si>
    <t>Periodo del 1 al 31 de marzo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</si>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</sst>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view="pageBreakPreview" topLeftCell="B1" zoomScale="85" zoomScaleNormal="100" zoomScaleSheetLayoutView="85" workbookViewId="0">
      <selection activeCell="G8" sqref="G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3.7109375" customWidth="1"/>
    <col min="8" max="8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97</v>
      </c>
      <c r="C4" s="17"/>
      <c r="D4" s="17"/>
      <c r="E4" s="17"/>
    </row>
    <row r="5" spans="1:5">
      <c r="B5" s="17" t="s">
        <v>99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36034.81</v>
      </c>
      <c r="E10" s="3">
        <f t="shared" ref="E10:E72" si="0">ROUND((D10/1000),2)</f>
        <v>36.03</v>
      </c>
    </row>
    <row r="11" spans="1:5" ht="12" customHeight="1">
      <c r="A11">
        <v>113</v>
      </c>
      <c r="B11" t="s">
        <v>22</v>
      </c>
      <c r="D11" s="3">
        <v>1441247.18</v>
      </c>
      <c r="E11" s="3">
        <f>ROUND((D11/1000),2)</f>
        <v>1441.25</v>
      </c>
    </row>
    <row r="12" spans="1:5" ht="12" customHeight="1">
      <c r="B12" t="s">
        <v>41</v>
      </c>
      <c r="D12" s="3">
        <v>297839.28999999998</v>
      </c>
      <c r="E12" s="3">
        <f t="shared" si="0"/>
        <v>297.83999999999997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1671.67</v>
      </c>
      <c r="E14" s="3">
        <f t="shared" si="0"/>
        <v>1.67</v>
      </c>
    </row>
    <row r="15" spans="1:5" ht="12" customHeight="1">
      <c r="A15">
        <v>118</v>
      </c>
      <c r="B15" t="s">
        <v>20</v>
      </c>
      <c r="D15" s="3">
        <v>52717.23</v>
      </c>
      <c r="E15" s="3">
        <f t="shared" si="0"/>
        <v>52.72</v>
      </c>
    </row>
    <row r="16" spans="1:5" ht="11.25" customHeight="1">
      <c r="A16">
        <v>119</v>
      </c>
      <c r="B16" t="s">
        <v>19</v>
      </c>
      <c r="D16" s="4">
        <v>19577.54</v>
      </c>
      <c r="E16" s="4">
        <f t="shared" si="0"/>
        <v>19.579999999999998</v>
      </c>
    </row>
    <row r="17" spans="1:5" ht="15" customHeight="1">
      <c r="B17" s="1"/>
      <c r="C17" s="1"/>
      <c r="D17" s="8">
        <f>SUM(D9:D16)</f>
        <v>1849337.72</v>
      </c>
      <c r="E17" s="8">
        <f t="shared" si="0"/>
        <v>1849.34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1692385.93</v>
      </c>
      <c r="E19" s="3">
        <f>ROUND((D19/1000),2)-0.01</f>
        <v>1692.38</v>
      </c>
    </row>
    <row r="20" spans="1:5" ht="12" customHeight="1">
      <c r="A20">
        <v>121</v>
      </c>
      <c r="B20" t="s">
        <v>7</v>
      </c>
      <c r="D20" s="3">
        <v>50661.81</v>
      </c>
      <c r="E20" s="3">
        <f t="shared" si="0"/>
        <v>50.66</v>
      </c>
    </row>
    <row r="21" spans="1:5" ht="12" customHeight="1">
      <c r="B21" t="s">
        <v>63</v>
      </c>
      <c r="C21" s="14"/>
      <c r="D21" s="3">
        <v>2236.1</v>
      </c>
      <c r="E21" s="3">
        <f t="shared" si="0"/>
        <v>2.2400000000000002</v>
      </c>
    </row>
    <row r="22" spans="1:5" ht="12" customHeight="1">
      <c r="A22">
        <v>125</v>
      </c>
      <c r="B22" t="s">
        <v>8</v>
      </c>
      <c r="D22" s="4">
        <v>1822.02</v>
      </c>
      <c r="E22" s="4">
        <f t="shared" si="0"/>
        <v>1.82</v>
      </c>
    </row>
    <row r="23" spans="1:5" ht="13.5" customHeight="1">
      <c r="B23" s="1"/>
      <c r="C23" s="1"/>
      <c r="D23" s="8">
        <f>SUM(D19:D22)</f>
        <v>1747105.86</v>
      </c>
      <c r="E23" s="8">
        <f>ROUND((D23/1000),2)-0.01</f>
        <v>1747.1</v>
      </c>
    </row>
    <row r="24" spans="1:5" ht="15" customHeight="1" thickBot="1">
      <c r="B24" s="1" t="s">
        <v>9</v>
      </c>
      <c r="C24" s="1"/>
      <c r="D24" s="7">
        <f>D17+D23</f>
        <v>3596443.58</v>
      </c>
      <c r="E24" s="7">
        <f t="shared" si="0"/>
        <v>3596.44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90</v>
      </c>
      <c r="C27" s="1"/>
      <c r="D27" s="3">
        <v>1842.95</v>
      </c>
      <c r="E27" s="3">
        <f t="shared" si="0"/>
        <v>1.84</v>
      </c>
    </row>
    <row r="28" spans="1:5" ht="12" customHeight="1">
      <c r="A28">
        <v>213</v>
      </c>
      <c r="B28" t="s">
        <v>91</v>
      </c>
      <c r="D28" s="3">
        <v>88901.07</v>
      </c>
      <c r="E28" s="3">
        <f t="shared" si="0"/>
        <v>88.9</v>
      </c>
    </row>
    <row r="29" spans="1:5" ht="12" hidden="1" customHeight="1">
      <c r="B29" t="s">
        <v>89</v>
      </c>
      <c r="D29" s="3">
        <v>0</v>
      </c>
      <c r="E29" s="3"/>
    </row>
    <row r="30" spans="1:5" ht="12" customHeight="1">
      <c r="B30" t="s">
        <v>18</v>
      </c>
      <c r="D30" s="3">
        <v>113576</v>
      </c>
      <c r="E30" s="3">
        <f t="shared" si="0"/>
        <v>113.58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168243.81</v>
      </c>
      <c r="E32" s="3">
        <f t="shared" si="0"/>
        <v>168.24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372563.83</v>
      </c>
      <c r="E34" s="8">
        <f t="shared" si="0"/>
        <v>372.56</v>
      </c>
    </row>
    <row r="35" spans="1:5" ht="12" customHeight="1">
      <c r="B35" s="1" t="s">
        <v>87</v>
      </c>
      <c r="D35" s="3"/>
      <c r="E35" s="3"/>
    </row>
    <row r="36" spans="1:5" ht="12" customHeight="1">
      <c r="B36" t="s">
        <v>92</v>
      </c>
      <c r="D36" s="3">
        <v>1280188.7</v>
      </c>
      <c r="E36" s="3">
        <f t="shared" si="0"/>
        <v>1280.19</v>
      </c>
    </row>
    <row r="37" spans="1:5" ht="12" customHeight="1">
      <c r="D37" s="8">
        <f>+D36</f>
        <v>1280188.7</v>
      </c>
      <c r="E37" s="8">
        <f t="shared" si="0"/>
        <v>1280.19</v>
      </c>
    </row>
    <row r="38" spans="1:5" ht="13.5" customHeight="1">
      <c r="B38" s="1" t="s">
        <v>59</v>
      </c>
      <c r="C38" s="1"/>
      <c r="D38" s="8">
        <f>+D37+D34</f>
        <v>1652752.53</v>
      </c>
      <c r="E38" s="8">
        <f t="shared" si="0"/>
        <v>1652.75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1400000</v>
      </c>
      <c r="E41" s="3">
        <f t="shared" si="0"/>
        <v>1400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280000</v>
      </c>
      <c r="E43" s="3">
        <f t="shared" si="0"/>
        <v>280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150682.74</v>
      </c>
      <c r="E47" s="3">
        <f t="shared" si="0"/>
        <v>150.68</v>
      </c>
    </row>
    <row r="48" spans="1:5" ht="12" customHeight="1">
      <c r="A48">
        <v>341</v>
      </c>
      <c r="B48" t="s">
        <v>15</v>
      </c>
      <c r="D48" s="4">
        <v>113008.31</v>
      </c>
      <c r="E48" s="4">
        <f t="shared" si="0"/>
        <v>113.01</v>
      </c>
    </row>
    <row r="49" spans="2:8" ht="13.5" customHeight="1">
      <c r="D49" s="3">
        <f>SUM(D47:D48)</f>
        <v>263691.05</v>
      </c>
      <c r="E49" s="3">
        <f t="shared" si="0"/>
        <v>263.69</v>
      </c>
    </row>
    <row r="50" spans="2:8" ht="13.5" customHeight="1">
      <c r="B50" s="1" t="s">
        <v>60</v>
      </c>
      <c r="C50" s="1"/>
      <c r="D50" s="6">
        <f>SUM(D41:D48)</f>
        <v>1943691.05</v>
      </c>
      <c r="E50" s="6">
        <f t="shared" si="0"/>
        <v>1943.69</v>
      </c>
    </row>
    <row r="51" spans="2:8" ht="15" customHeight="1" thickBot="1">
      <c r="B51" s="1" t="s">
        <v>16</v>
      </c>
      <c r="C51" s="1"/>
      <c r="D51" s="7">
        <f>D38+D50</f>
        <v>3596443.58</v>
      </c>
      <c r="E51" s="7">
        <f t="shared" si="0"/>
        <v>3596.44</v>
      </c>
      <c r="F51" s="10"/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137730460.47</v>
      </c>
      <c r="E57" s="3">
        <f t="shared" si="0"/>
        <v>137730.46</v>
      </c>
    </row>
    <row r="58" spans="2:8" ht="13.5" customHeight="1">
      <c r="B58" s="1"/>
      <c r="C58" s="1"/>
      <c r="D58" s="8">
        <f>SUM(D55:D57)</f>
        <v>137803861.35999998</v>
      </c>
      <c r="E58" s="8">
        <f t="shared" si="0"/>
        <v>137803.85999999999</v>
      </c>
    </row>
    <row r="59" spans="2:8" ht="9.75" customHeight="1">
      <c r="B59" s="1" t="s">
        <v>71</v>
      </c>
      <c r="C59" s="1"/>
      <c r="D59" s="5"/>
      <c r="E59" s="5"/>
    </row>
    <row r="60" spans="2:8" ht="15" customHeight="1">
      <c r="B60" t="s">
        <v>93</v>
      </c>
      <c r="C60" s="1"/>
      <c r="D60" s="3">
        <v>1296000</v>
      </c>
      <c r="E60" s="3">
        <f t="shared" si="0"/>
        <v>1296</v>
      </c>
    </row>
    <row r="61" spans="2:8" ht="5.25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+D58+D60</f>
        <v>139099861.35999998</v>
      </c>
      <c r="E62" s="8">
        <f t="shared" si="0"/>
        <v>139099.85999999999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137730460.47</v>
      </c>
      <c r="E68" s="3">
        <f t="shared" si="0"/>
        <v>137730.46</v>
      </c>
    </row>
    <row r="69" spans="2:5" ht="15" customHeight="1">
      <c r="B69" s="1"/>
      <c r="C69" s="1"/>
      <c r="D69" s="8">
        <f>SUM(D66:D68)</f>
        <v>137803861.35999998</v>
      </c>
      <c r="E69" s="8">
        <f t="shared" si="0"/>
        <v>137803.85999999999</v>
      </c>
    </row>
    <row r="70" spans="2:5" ht="14.25" customHeight="1">
      <c r="B70" s="1" t="s">
        <v>74</v>
      </c>
      <c r="C70" s="1"/>
      <c r="D70" s="5"/>
      <c r="E70" s="5"/>
    </row>
    <row r="71" spans="2:5">
      <c r="B71" t="s">
        <v>94</v>
      </c>
      <c r="C71" s="1"/>
      <c r="D71" s="3">
        <f>+D60</f>
        <v>1296000</v>
      </c>
      <c r="E71" s="3">
        <f t="shared" si="0"/>
        <v>1296</v>
      </c>
    </row>
    <row r="72" spans="2:5">
      <c r="B72" s="1" t="s">
        <v>73</v>
      </c>
      <c r="C72" s="1"/>
      <c r="D72" s="8">
        <f>SUM(D69:D71)</f>
        <v>139099861.35999998</v>
      </c>
      <c r="E72" s="8">
        <f t="shared" si="0"/>
        <v>139099.85999999999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6" t="s">
        <v>75</v>
      </c>
      <c r="D77" s="16"/>
      <c r="E77" s="16"/>
    </row>
    <row r="78" spans="2:5" ht="15" customHeight="1">
      <c r="B78" t="s">
        <v>64</v>
      </c>
      <c r="C78" s="16" t="s">
        <v>82</v>
      </c>
      <c r="D78" s="16"/>
      <c r="E78" s="16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4"/>
  <sheetViews>
    <sheetView showGridLines="0" tabSelected="1" view="pageBreakPreview" topLeftCell="B1" zoomScaleNormal="95" zoomScaleSheetLayoutView="100" workbookViewId="0">
      <selection activeCell="B4" sqref="B4:F4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hidden="1" customWidth="1"/>
    <col min="5" max="5" width="5" hidden="1" customWidth="1"/>
    <col min="6" max="6" width="11.42578125" customWidth="1"/>
    <col min="7" max="7" width="11.42578125" hidden="1" customWidth="1"/>
    <col min="8" max="9" width="11.42578125" customWidth="1"/>
  </cols>
  <sheetData>
    <row r="2" spans="1:7">
      <c r="B2" s="17" t="s">
        <v>0</v>
      </c>
      <c r="C2" s="17"/>
      <c r="D2" s="17"/>
      <c r="E2" s="17"/>
      <c r="F2" s="17"/>
    </row>
    <row r="3" spans="1:7">
      <c r="B3" s="17" t="s">
        <v>25</v>
      </c>
      <c r="C3" s="17"/>
      <c r="D3" s="17"/>
      <c r="E3" s="17"/>
      <c r="F3" s="17"/>
    </row>
    <row r="4" spans="1:7">
      <c r="B4" s="17" t="s">
        <v>36</v>
      </c>
      <c r="C4" s="17"/>
      <c r="D4" s="17"/>
      <c r="E4" s="17"/>
      <c r="F4" s="17"/>
    </row>
    <row r="5" spans="1:7">
      <c r="B5" s="17" t="s">
        <v>49</v>
      </c>
      <c r="C5" s="17"/>
      <c r="D5" s="17"/>
      <c r="E5" s="17"/>
      <c r="F5" s="17"/>
    </row>
    <row r="6" spans="1:7">
      <c r="B6" s="17" t="s">
        <v>98</v>
      </c>
      <c r="C6" s="17"/>
      <c r="D6" s="17"/>
      <c r="E6" s="17"/>
      <c r="F6" s="17"/>
    </row>
    <row r="7" spans="1:7">
      <c r="B7" s="17" t="s">
        <v>99</v>
      </c>
      <c r="C7" s="17"/>
      <c r="D7" s="17"/>
      <c r="E7" s="17"/>
      <c r="F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214528.95</v>
      </c>
      <c r="E11" s="3"/>
      <c r="F11" s="3">
        <f>ROUND((D11/1000),2)</f>
        <v>214.53</v>
      </c>
      <c r="G11" s="3">
        <v>214.53</v>
      </c>
    </row>
    <row r="12" spans="1:7" ht="15" hidden="1" customHeight="1">
      <c r="B12" t="s">
        <v>45</v>
      </c>
      <c r="C12" s="1"/>
      <c r="D12" s="4">
        <v>0</v>
      </c>
      <c r="E12" s="3"/>
      <c r="F12" s="3">
        <f>ROUND((D12/1000),2)-0.01</f>
        <v>-0.01</v>
      </c>
      <c r="G12" s="3">
        <v>-0.01</v>
      </c>
    </row>
    <row r="13" spans="1:7" ht="14.25" customHeight="1">
      <c r="D13" s="3">
        <f>+D11+D12</f>
        <v>214528.95</v>
      </c>
      <c r="E13" s="3"/>
      <c r="F13" s="6">
        <f>ROUND((D13/1000),2)</f>
        <v>214.53</v>
      </c>
      <c r="G13" s="6">
        <f>+G11</f>
        <v>214.53</v>
      </c>
    </row>
    <row r="14" spans="1:7" ht="14.25" customHeight="1">
      <c r="D14" s="3"/>
      <c r="E14" s="3"/>
      <c r="F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F16" s="5"/>
      <c r="G16" s="5"/>
    </row>
    <row r="17" spans="1:7">
      <c r="A17">
        <v>410</v>
      </c>
      <c r="B17" t="s">
        <v>46</v>
      </c>
      <c r="D17" s="3">
        <v>35100</v>
      </c>
      <c r="E17" s="3"/>
      <c r="F17" s="3">
        <f t="shared" ref="F17:F42" si="0">ROUND((D17/1000),2)</f>
        <v>35.1</v>
      </c>
      <c r="G17" s="3">
        <v>35.1</v>
      </c>
    </row>
    <row r="18" spans="1:7">
      <c r="A18">
        <v>411</v>
      </c>
      <c r="B18" t="s">
        <v>28</v>
      </c>
      <c r="D18" s="3">
        <v>79388.22</v>
      </c>
      <c r="E18" s="3"/>
      <c r="F18" s="3">
        <f t="shared" si="0"/>
        <v>79.39</v>
      </c>
      <c r="G18" s="3">
        <v>79.39</v>
      </c>
    </row>
    <row r="19" spans="1:7">
      <c r="A19">
        <v>412</v>
      </c>
      <c r="B19" t="s">
        <v>29</v>
      </c>
      <c r="D19" s="4">
        <v>5910.92</v>
      </c>
      <c r="E19" s="3"/>
      <c r="F19" s="4">
        <f t="shared" si="0"/>
        <v>5.91</v>
      </c>
      <c r="G19" s="4">
        <v>5.91</v>
      </c>
    </row>
    <row r="20" spans="1:7">
      <c r="D20" s="3">
        <f>SUM(D17:D19)</f>
        <v>120399.14</v>
      </c>
      <c r="E20" s="3"/>
      <c r="F20" s="3">
        <f>ROUND((D20/1000),2)</f>
        <v>120.4</v>
      </c>
      <c r="G20" s="3">
        <f>SUM(G17:G19)</f>
        <v>120.4</v>
      </c>
    </row>
    <row r="21" spans="1:7" ht="15.75" thickBot="1">
      <c r="B21" s="1" t="s">
        <v>50</v>
      </c>
      <c r="C21" s="1"/>
      <c r="D21" s="7">
        <f>D13-D20</f>
        <v>94129.810000000012</v>
      </c>
      <c r="E21" s="5"/>
      <c r="F21" s="7">
        <f t="shared" si="0"/>
        <v>94.13</v>
      </c>
      <c r="G21" s="7">
        <f>+G13-G20</f>
        <v>94.13</v>
      </c>
    </row>
    <row r="22" spans="1:7" ht="7.5" customHeight="1">
      <c r="B22" s="1"/>
      <c r="C22" s="1"/>
      <c r="D22" s="5"/>
      <c r="E22" s="5"/>
      <c r="F22" s="5"/>
      <c r="G22" s="5"/>
    </row>
    <row r="23" spans="1:7">
      <c r="A23">
        <v>52</v>
      </c>
      <c r="B23" s="1" t="s">
        <v>32</v>
      </c>
      <c r="C23" s="1"/>
      <c r="D23" s="3"/>
      <c r="E23" s="3"/>
      <c r="F23" s="3"/>
      <c r="G23" s="3"/>
    </row>
    <row r="24" spans="1:7">
      <c r="A24">
        <v>521</v>
      </c>
      <c r="B24" t="s">
        <v>33</v>
      </c>
      <c r="D24" s="3">
        <v>8136.12</v>
      </c>
      <c r="E24" s="3"/>
      <c r="F24" s="3">
        <f t="shared" si="0"/>
        <v>8.14</v>
      </c>
      <c r="G24" s="3">
        <v>8.14</v>
      </c>
    </row>
    <row r="25" spans="1:7" ht="11.25" customHeight="1">
      <c r="D25" s="3"/>
      <c r="E25" s="3"/>
      <c r="F25" s="3"/>
      <c r="G25" s="3"/>
    </row>
    <row r="26" spans="1:7" ht="15.75" thickBot="1">
      <c r="B26" s="1" t="s">
        <v>81</v>
      </c>
      <c r="C26" s="1"/>
      <c r="D26" s="7">
        <f>D21+D24</f>
        <v>102265.93000000001</v>
      </c>
      <c r="E26" s="5"/>
      <c r="F26" s="7">
        <f t="shared" si="0"/>
        <v>102.27</v>
      </c>
      <c r="G26" s="7">
        <f>+G21+G24</f>
        <v>102.27</v>
      </c>
    </row>
    <row r="27" spans="1:7" ht="9" customHeight="1">
      <c r="B27" s="1"/>
      <c r="C27" s="1"/>
      <c r="D27" s="5"/>
      <c r="E27" s="5"/>
      <c r="F27" s="5"/>
      <c r="G27" s="5"/>
    </row>
    <row r="28" spans="1:7">
      <c r="A28">
        <v>42</v>
      </c>
      <c r="B28" s="1" t="s">
        <v>35</v>
      </c>
      <c r="C28" s="1"/>
      <c r="D28" s="3"/>
      <c r="E28" s="3"/>
      <c r="F28" s="3"/>
      <c r="G28" s="3"/>
    </row>
    <row r="29" spans="1:7">
      <c r="A29">
        <v>421</v>
      </c>
      <c r="B29" t="s">
        <v>34</v>
      </c>
      <c r="D29" s="3">
        <v>159.85</v>
      </c>
      <c r="E29" s="3"/>
      <c r="F29" s="3">
        <f t="shared" si="0"/>
        <v>0.16</v>
      </c>
      <c r="G29" s="3">
        <v>0.16</v>
      </c>
    </row>
    <row r="30" spans="1:7">
      <c r="B30" t="s">
        <v>88</v>
      </c>
      <c r="D30" s="3">
        <v>9079.81</v>
      </c>
      <c r="E30" s="3"/>
      <c r="F30" s="3">
        <f t="shared" si="0"/>
        <v>9.08</v>
      </c>
      <c r="G30" s="3">
        <v>9.08</v>
      </c>
    </row>
    <row r="31" spans="1:7" hidden="1">
      <c r="B31" t="s">
        <v>80</v>
      </c>
      <c r="D31" s="3">
        <v>0</v>
      </c>
      <c r="E31" s="3"/>
      <c r="F31" s="3">
        <f t="shared" si="0"/>
        <v>0</v>
      </c>
      <c r="G31" s="3">
        <v>0</v>
      </c>
    </row>
    <row r="32" spans="1:7">
      <c r="D32" s="6">
        <f>SUM(D29:D31)</f>
        <v>9239.66</v>
      </c>
      <c r="E32" s="3"/>
      <c r="F32" s="6">
        <f t="shared" si="0"/>
        <v>9.24</v>
      </c>
      <c r="G32" s="6">
        <f>+G30+G29</f>
        <v>9.24</v>
      </c>
    </row>
    <row r="33" spans="2:7" ht="9" hidden="1" customHeight="1">
      <c r="D33" s="3"/>
      <c r="E33" s="3"/>
      <c r="F33" s="4"/>
      <c r="G33" s="4"/>
    </row>
    <row r="34" spans="2:7" hidden="1">
      <c r="B34" s="1" t="s">
        <v>67</v>
      </c>
      <c r="D34" s="4">
        <f>D26-D32</f>
        <v>93026.27</v>
      </c>
      <c r="E34" s="3"/>
      <c r="F34" s="3">
        <f t="shared" si="0"/>
        <v>93.03</v>
      </c>
      <c r="G34" s="3">
        <v>93.03</v>
      </c>
    </row>
    <row r="35" spans="2:7" ht="9" hidden="1" customHeight="1">
      <c r="D35" s="3"/>
      <c r="E35" s="3"/>
      <c r="F35" s="3">
        <f t="shared" si="0"/>
        <v>0</v>
      </c>
      <c r="G35" s="3">
        <v>0</v>
      </c>
    </row>
    <row r="36" spans="2:7" ht="15" hidden="1" customHeight="1">
      <c r="B36" s="1" t="s">
        <v>68</v>
      </c>
      <c r="D36" s="3"/>
      <c r="E36" s="3"/>
      <c r="F36" s="3">
        <f t="shared" si="0"/>
        <v>0</v>
      </c>
      <c r="G36" s="3">
        <v>0</v>
      </c>
    </row>
    <row r="37" spans="2:7" ht="15" hidden="1" customHeight="1">
      <c r="B37" t="s">
        <v>68</v>
      </c>
      <c r="D37" s="3">
        <v>0</v>
      </c>
      <c r="E37" s="3"/>
      <c r="F37" s="3">
        <f t="shared" si="0"/>
        <v>0</v>
      </c>
      <c r="G37" s="3">
        <v>0</v>
      </c>
    </row>
    <row r="38" spans="2:7" ht="9" hidden="1" customHeight="1">
      <c r="D38" s="3"/>
      <c r="E38" s="3"/>
      <c r="F38" s="3">
        <f t="shared" si="0"/>
        <v>0</v>
      </c>
      <c r="G38" s="3">
        <v>0</v>
      </c>
    </row>
    <row r="39" spans="2:7" ht="15" hidden="1" customHeight="1">
      <c r="B39" s="1" t="s">
        <v>76</v>
      </c>
      <c r="D39" s="3"/>
      <c r="E39" s="3"/>
      <c r="F39" s="3">
        <f t="shared" si="0"/>
        <v>0</v>
      </c>
      <c r="G39" s="3">
        <v>0</v>
      </c>
    </row>
    <row r="40" spans="2:7" hidden="1">
      <c r="B40" t="s">
        <v>76</v>
      </c>
      <c r="D40" s="3">
        <v>0</v>
      </c>
      <c r="E40" s="3"/>
      <c r="F40" s="3">
        <f t="shared" si="0"/>
        <v>0</v>
      </c>
      <c r="G40" s="3">
        <v>0</v>
      </c>
    </row>
    <row r="41" spans="2:7" ht="9" hidden="1" customHeight="1">
      <c r="D41" s="3"/>
      <c r="E41" s="3"/>
      <c r="F41" s="3">
        <f t="shared" si="0"/>
        <v>0</v>
      </c>
      <c r="G41" s="3">
        <v>0</v>
      </c>
    </row>
    <row r="42" spans="2:7" ht="15" customHeight="1" thickBot="1">
      <c r="B42" s="1" t="s">
        <v>96</v>
      </c>
      <c r="D42" s="7">
        <f>+D34+D37-D40</f>
        <v>93026.27</v>
      </c>
      <c r="E42" s="5"/>
      <c r="F42" s="7">
        <f t="shared" si="0"/>
        <v>93.03</v>
      </c>
      <c r="G42" s="7">
        <f>+G26-G32</f>
        <v>93.03</v>
      </c>
    </row>
    <row r="43" spans="2:7" ht="11.25" customHeight="1">
      <c r="B43" s="1"/>
      <c r="D43" s="3"/>
      <c r="E43" s="3"/>
    </row>
    <row r="49" spans="2:6">
      <c r="B49" t="s">
        <v>65</v>
      </c>
      <c r="C49" s="16" t="s">
        <v>75</v>
      </c>
      <c r="D49" s="16"/>
      <c r="E49" s="16"/>
      <c r="F49" s="16"/>
    </row>
    <row r="50" spans="2:6">
      <c r="B50" t="s">
        <v>83</v>
      </c>
      <c r="C50" s="16" t="s">
        <v>82</v>
      </c>
      <c r="D50" s="16"/>
      <c r="E50" s="16"/>
      <c r="F50" s="16"/>
    </row>
    <row r="53" spans="2:6" hidden="1">
      <c r="B53" t="s">
        <v>37</v>
      </c>
      <c r="C53" t="s">
        <v>39</v>
      </c>
    </row>
    <row r="54" spans="2:6" hidden="1">
      <c r="B54" t="s">
        <v>38</v>
      </c>
      <c r="C54" t="s">
        <v>40</v>
      </c>
    </row>
  </sheetData>
  <mergeCells count="8">
    <mergeCell ref="B2:F2"/>
    <mergeCell ref="C49:F49"/>
    <mergeCell ref="C50:F50"/>
    <mergeCell ref="B7:F7"/>
    <mergeCell ref="B6:F6"/>
    <mergeCell ref="B5:F5"/>
    <mergeCell ref="B4:F4"/>
    <mergeCell ref="B3:F3"/>
  </mergeCells>
  <printOptions horizontalCentered="1"/>
  <pageMargins left="1.2204724409448819" right="0.78740157480314965" top="1.889763779527559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39" zoomScaleNormal="100" workbookViewId="0">
      <selection activeCell="D55" sqref="D55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95</v>
      </c>
      <c r="C6" s="17"/>
      <c r="D6" s="17"/>
    </row>
    <row r="7" spans="1:8">
      <c r="B7" s="17" t="s">
        <v>84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1539041.37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1539041.37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158036.20000000001</v>
      </c>
    </row>
    <row r="18" spans="1:4">
      <c r="A18">
        <v>411</v>
      </c>
      <c r="B18" t="s">
        <v>28</v>
      </c>
      <c r="D18" s="3">
        <v>792735.99</v>
      </c>
    </row>
    <row r="19" spans="1:4">
      <c r="A19">
        <v>412</v>
      </c>
      <c r="B19" t="s">
        <v>29</v>
      </c>
      <c r="D19" s="4">
        <v>38993.65</v>
      </c>
    </row>
    <row r="20" spans="1:4">
      <c r="D20" s="3">
        <f>SUM(D17:D19)</f>
        <v>989765.84</v>
      </c>
    </row>
    <row r="21" spans="1:4" ht="15.75" thickBot="1">
      <c r="B21" s="1" t="s">
        <v>50</v>
      </c>
      <c r="C21" s="1"/>
      <c r="D21" s="7">
        <f>D13-D20</f>
        <v>549275.53000000014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102384.18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651659.7100000002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651659.7100000002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317.38</v>
      </c>
    </row>
    <row r="36" spans="2:9">
      <c r="B36" t="s">
        <v>88</v>
      </c>
      <c r="D36" s="3">
        <v>39289.68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612052.65000000014</v>
      </c>
    </row>
    <row r="40" spans="2:9" ht="8.25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customHeight="1">
      <c r="B44" s="1" t="s">
        <v>76</v>
      </c>
    </row>
    <row r="45" spans="2:9" ht="15" customHeight="1">
      <c r="B45" t="s">
        <v>76</v>
      </c>
      <c r="D45" s="12">
        <v>18412.03</v>
      </c>
    </row>
    <row r="46" spans="2:9" ht="8.25" customHeight="1"/>
    <row r="47" spans="2:9" ht="15.75" thickBot="1">
      <c r="B47" s="1" t="s">
        <v>86</v>
      </c>
      <c r="D47" s="7">
        <f>D39+D42-D45</f>
        <v>593640.62000000011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2025-01-21T16:26:39Z</cp:lastPrinted>
  <dcterms:created xsi:type="dcterms:W3CDTF">2012-01-02T21:57:10Z</dcterms:created>
  <dcterms:modified xsi:type="dcterms:W3CDTF">2025-04-07T23:39:35Z</dcterms:modified>
</cp:coreProperties>
</file>