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F9F1E26C-3CB2-488C-A9C1-257EAC3316EF}" xr6:coauthVersionLast="47" xr6:coauthVersionMax="47" xr10:uidLastSave="{00000000-0000-0000-0000-000000000000}"/>
  <bookViews>
    <workbookView xWindow="-110" yWindow="-110" windowWidth="19420" windowHeight="11620" activeTab="1" xr2:uid="{5E80B221-D36C-45A3-96C5-8B55D4575D49}"/>
  </bookViews>
  <sheets>
    <sheet name="Estado de Resultados" sheetId="1" r:id="rId1"/>
    <sheet name="Balance 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H33" i="2"/>
  <c r="H34" i="2" s="1"/>
  <c r="H42" i="2" s="1"/>
  <c r="F33" i="2"/>
  <c r="F32" i="2"/>
  <c r="H29" i="2"/>
  <c r="F29" i="2"/>
  <c r="F34" i="2" s="1"/>
  <c r="F42" i="2" s="1"/>
  <c r="F27" i="2"/>
  <c r="H21" i="2"/>
  <c r="F21" i="2"/>
  <c r="H14" i="2"/>
  <c r="H22" i="2" s="1"/>
  <c r="F14" i="2"/>
  <c r="F22" i="2" s="1"/>
  <c r="H36" i="1"/>
  <c r="F36" i="1"/>
  <c r="H29" i="1"/>
  <c r="F29" i="1"/>
  <c r="H24" i="1"/>
  <c r="F24" i="1"/>
  <c r="H16" i="1"/>
  <c r="F16" i="1"/>
  <c r="H10" i="1"/>
  <c r="H18" i="1" s="1"/>
  <c r="F10" i="1"/>
  <c r="F18" i="1" s="1"/>
  <c r="F38" i="1" l="1"/>
  <c r="F41" i="1" s="1"/>
  <c r="F43" i="1" s="1"/>
  <c r="F45" i="1" s="1"/>
  <c r="H38" i="1"/>
  <c r="H41" i="1" s="1"/>
  <c r="H43" i="1" s="1"/>
  <c r="H45" i="1" s="1"/>
</calcChain>
</file>

<file path=xl/sharedStrings.xml><?xml version="1.0" encoding="utf-8"?>
<sst xmlns="http://schemas.openxmlformats.org/spreadsheetml/2006/main" count="105" uniqueCount="70">
  <si>
    <t>ADMINISTRADORA DE FONDOS DE PENSIONES CRECER. S.A</t>
  </si>
  <si>
    <t>ESTADO DE RESULTADOS DEL 1 DE ENERO AL 31 DE MARZO</t>
  </si>
  <si>
    <t>(Expresados en dólares de los Estados Unidos de América)</t>
  </si>
  <si>
    <t>INGRESOS POR ADMINISTRACIÓN DE FONDOS</t>
  </si>
  <si>
    <t>INGRESOS POR COMISIONES POR ADMINISTRACIÓN DE FONDOS</t>
  </si>
  <si>
    <t>$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</si>
  <si>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</si>
  <si>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</si>
  <si>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</si>
  <si>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</si>
  <si>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</si>
  <si>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</si>
  <si>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</si>
  <si>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</si>
  <si>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</si>
  <si>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</si>
  <si>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>-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</si>
  <si>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</si>
  <si>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</si>
  <si>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</si>
  <si>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</si>
  <si>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</si>
  <si>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</si>
  <si>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</si>
  <si>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</si>
  <si>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</si>
  <si>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</si>
  <si>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</si>
  <si>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</si>
  <si>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</si>
  <si>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</si>
  <si>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</si>
  <si>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</si>
  <si>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</si>
  <si>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</si>
  <si>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</si>
  <si>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BALANCE GENERAL AL 31 DE MARZO DE 2025 Y 31 DE DICIEMBRE DE 2024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</si>
  <si>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</si>
  <si>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</si>
  <si>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</si>
  <si>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</si>
  <si>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</si>
  <si>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</si>
  <si>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</si>
  <si>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</si>
  <si>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</si>
  <si>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</si>
  <si>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</si>
  <si>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</si>
  <si>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</si>
  <si>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</si>
  <si>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</si>
  <si>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</si>
  <si>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</si>
  <si>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</si>
  <si>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</si>
  <si>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</si>
  <si>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</si>
  <si>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</si>
  <si>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</si>
  <si>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</si>
  <si>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</si>
  <si>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</si>
  <si>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</si>
  <si>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</si>
  <si>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</si>
  <si>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</si>
  <si>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</si>
  <si>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</si>
  <si>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DIRECTOR DE GESTION HUMANA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</si>
</sst>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0" fontId="5" fillId="3" borderId="0" xfId="0" applyFont="1" applyFill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38" fontId="1" fillId="3" borderId="0" xfId="0" applyNumberFormat="1" applyFont="1" applyFill="1"/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4" xfId="0" applyNumberFormat="1" applyFont="1" applyFill="1" applyBorder="1"/>
    <xf numFmtId="38" fontId="3" fillId="3" borderId="5" xfId="0" applyNumberFormat="1" applyFont="1" applyFill="1" applyBorder="1"/>
    <xf numFmtId="37" fontId="1" fillId="3" borderId="0" xfId="0" applyNumberFormat="1" applyFont="1" applyFill="1"/>
    <xf numFmtId="38" fontId="3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0E8984DF-05E4-4F92-9081-D5D6B256A83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305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314326</xdr:colOff>
      <xdr:row>0</xdr:row>
      <xdr:rowOff>66675</xdr:rowOff>
    </xdr:from>
    <xdr:to>
      <xdr:col>3</xdr:col>
      <xdr:colOff>1762126</xdr:colOff>
      <xdr:row>0</xdr:row>
      <xdr:rowOff>644868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276853-4BE0-499F-830E-0E79A0EEC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1" r="4736"/>
        <a:stretch/>
      </xdr:blipFill>
      <xdr:spPr>
        <a:xfrm>
          <a:off x="2949576" y="66675"/>
          <a:ext cx="144780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5CF1-A18F-41EE-B4D6-5EAC5C0DA223}">
  <sheetPr>
    <pageSetUpPr fitToPage="1"/>
  </sheetPr>
  <dimension ref="A1:J62"/>
  <sheetViews>
    <sheetView workbookViewId="0">
      <selection activeCell="B14" sqref="B14"/>
    </sheetView>
  </sheetViews>
  <sheetFormatPr baseColWidth="10" defaultColWidth="0" defaultRowHeight="10" customHeight="1" zeroHeight="1" x14ac:dyDescent="0.2"/>
  <cols>
    <col min="1" max="1" width="1.7265625" style="27" customWidth="1"/>
    <col min="2" max="2" width="32.1796875" style="27" customWidth="1"/>
    <col min="3" max="3" width="3.81640625" style="27" customWidth="1"/>
    <col min="4" max="4" width="32.1796875" style="27" customWidth="1"/>
    <col min="5" max="5" width="3.26953125" style="28" customWidth="1"/>
    <col min="6" max="6" width="15.1796875" style="29" customWidth="1"/>
    <col min="7" max="7" width="3.26953125" style="28" customWidth="1"/>
    <col min="8" max="8" width="15.1796875" style="29" customWidth="1"/>
    <col min="9" max="9" width="1.26953125" style="3" customWidth="1"/>
    <col min="10" max="10" width="8.1796875" style="3" hidden="1" customWidth="1"/>
    <col min="11" max="16384" width="11.453125" style="3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ht="13" x14ac:dyDescent="0.3">
      <c r="A2" s="4" t="s">
        <v>0</v>
      </c>
      <c r="B2" s="4"/>
      <c r="C2" s="4"/>
      <c r="D2" s="4"/>
      <c r="E2" s="4"/>
      <c r="F2" s="4"/>
      <c r="G2" s="4"/>
      <c r="H2" s="4"/>
      <c r="I2" s="2"/>
    </row>
    <row r="3" spans="1:9" ht="12.75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2"/>
    </row>
    <row r="4" spans="1:9" ht="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2"/>
    </row>
    <row r="5" spans="1:9" ht="12.5" x14ac:dyDescent="0.25">
      <c r="A5" s="6"/>
      <c r="B5" s="7"/>
      <c r="C5" s="7"/>
      <c r="D5" s="7"/>
      <c r="E5" s="7"/>
      <c r="F5" s="7"/>
      <c r="G5" s="7"/>
      <c r="H5" s="7"/>
    </row>
    <row r="6" spans="1:9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9" ht="12.5" x14ac:dyDescent="0.25">
      <c r="A7" s="6"/>
      <c r="B7" s="8"/>
      <c r="C7" s="8"/>
      <c r="D7" s="8"/>
      <c r="E7" s="9"/>
      <c r="F7" s="12"/>
      <c r="G7" s="9"/>
      <c r="H7" s="12"/>
    </row>
    <row r="8" spans="1:9" ht="13" x14ac:dyDescent="0.3">
      <c r="A8" s="6"/>
      <c r="B8" s="13" t="s">
        <v>3</v>
      </c>
      <c r="C8" s="14"/>
      <c r="D8" s="14"/>
      <c r="E8" s="9"/>
      <c r="F8" s="15"/>
      <c r="G8" s="9"/>
      <c r="H8" s="15"/>
    </row>
    <row r="9" spans="1:9" ht="12.5" x14ac:dyDescent="0.25">
      <c r="A9" s="6"/>
      <c r="B9" s="14" t="s">
        <v>4</v>
      </c>
      <c r="C9" s="14"/>
      <c r="D9" s="14"/>
      <c r="E9" s="9" t="s">
        <v>5</v>
      </c>
      <c r="F9" s="16">
        <v>12919825</v>
      </c>
      <c r="G9" s="9" t="s">
        <v>5</v>
      </c>
      <c r="H9" s="16">
        <v>12852291</v>
      </c>
    </row>
    <row r="10" spans="1:9" ht="13" x14ac:dyDescent="0.3">
      <c r="A10" s="6"/>
      <c r="B10" s="13" t="s">
        <v>6</v>
      </c>
      <c r="C10" s="14"/>
      <c r="D10" s="14"/>
      <c r="E10" s="9"/>
      <c r="F10" s="15">
        <f>SUM(F9)</f>
        <v>12919825</v>
      </c>
      <c r="G10" s="9"/>
      <c r="H10" s="15">
        <f>SUM(H9)</f>
        <v>12852291</v>
      </c>
    </row>
    <row r="11" spans="1:9" ht="12.5" x14ac:dyDescent="0.25">
      <c r="A11" s="6"/>
      <c r="B11" s="8"/>
      <c r="C11" s="8"/>
      <c r="D11" s="8"/>
      <c r="E11" s="9"/>
      <c r="F11" s="12"/>
      <c r="G11" s="9"/>
      <c r="H11" s="12"/>
    </row>
    <row r="12" spans="1:9" ht="13" x14ac:dyDescent="0.3">
      <c r="A12" s="6"/>
      <c r="B12" s="13" t="s">
        <v>7</v>
      </c>
      <c r="C12" s="14"/>
      <c r="D12" s="14"/>
      <c r="E12" s="9"/>
      <c r="F12" s="15"/>
      <c r="G12" s="9"/>
      <c r="H12" s="15"/>
    </row>
    <row r="13" spans="1:9" ht="12.5" x14ac:dyDescent="0.25">
      <c r="A13" s="6"/>
      <c r="B13" s="14" t="s">
        <v>8</v>
      </c>
      <c r="C13" s="14"/>
      <c r="D13" s="14"/>
      <c r="E13" s="9"/>
      <c r="F13" s="12">
        <v>24652.74</v>
      </c>
      <c r="G13" s="9"/>
      <c r="H13" s="12">
        <v>51872</v>
      </c>
    </row>
    <row r="14" spans="1:9" ht="12.5" x14ac:dyDescent="0.25">
      <c r="A14" s="6"/>
      <c r="B14" s="14" t="s">
        <v>9</v>
      </c>
      <c r="C14" s="14"/>
      <c r="D14" s="14"/>
      <c r="E14" s="9"/>
      <c r="F14" s="12">
        <v>401335</v>
      </c>
      <c r="G14" s="9"/>
      <c r="H14" s="12">
        <v>408136</v>
      </c>
    </row>
    <row r="15" spans="1:9" ht="12.5" x14ac:dyDescent="0.25">
      <c r="A15" s="6"/>
      <c r="B15" s="14" t="s">
        <v>10</v>
      </c>
      <c r="C15" s="14"/>
      <c r="D15" s="14"/>
      <c r="E15" s="9"/>
      <c r="F15" s="16">
        <v>569213</v>
      </c>
      <c r="G15" s="9"/>
      <c r="H15" s="16">
        <v>522679</v>
      </c>
    </row>
    <row r="16" spans="1:9" ht="13" x14ac:dyDescent="0.3">
      <c r="A16" s="6"/>
      <c r="B16" s="13" t="s">
        <v>6</v>
      </c>
      <c r="C16" s="14"/>
      <c r="D16" s="14"/>
      <c r="E16" s="9"/>
      <c r="F16" s="17">
        <f>SUM(F13:F15)</f>
        <v>995200.74</v>
      </c>
      <c r="G16" s="9"/>
      <c r="H16" s="17">
        <f>SUM(H13:H15)</f>
        <v>982687</v>
      </c>
    </row>
    <row r="17" spans="1:8" ht="12.5" x14ac:dyDescent="0.25">
      <c r="A17" s="6"/>
      <c r="B17" s="14"/>
      <c r="C17" s="14"/>
      <c r="D17" s="14"/>
      <c r="E17" s="9"/>
      <c r="F17" s="12"/>
      <c r="G17" s="9"/>
      <c r="H17" s="12"/>
    </row>
    <row r="18" spans="1:8" ht="13" x14ac:dyDescent="0.3">
      <c r="A18" s="6"/>
      <c r="B18" s="13" t="s">
        <v>11</v>
      </c>
      <c r="C18" s="14"/>
      <c r="D18" s="14"/>
      <c r="E18" s="9" t="s">
        <v>5</v>
      </c>
      <c r="F18" s="15">
        <f>F10-F16</f>
        <v>11924624.26</v>
      </c>
      <c r="G18" s="9" t="s">
        <v>5</v>
      </c>
      <c r="H18" s="15">
        <f>H10-H16</f>
        <v>11869604</v>
      </c>
    </row>
    <row r="19" spans="1:8" ht="12.5" x14ac:dyDescent="0.25">
      <c r="A19" s="6"/>
      <c r="B19" s="8"/>
      <c r="C19" s="8"/>
      <c r="D19" s="8"/>
      <c r="E19" s="9"/>
      <c r="F19" s="12"/>
      <c r="G19" s="9"/>
      <c r="H19" s="12"/>
    </row>
    <row r="20" spans="1:8" ht="13" x14ac:dyDescent="0.3">
      <c r="A20" s="6"/>
      <c r="B20" s="13" t="s">
        <v>12</v>
      </c>
      <c r="C20" s="14"/>
      <c r="D20" s="14"/>
      <c r="E20" s="9"/>
      <c r="F20" s="15"/>
      <c r="G20" s="9"/>
      <c r="H20" s="15"/>
    </row>
    <row r="21" spans="1:8" ht="12.5" x14ac:dyDescent="0.25">
      <c r="A21" s="6"/>
      <c r="B21" s="14" t="s">
        <v>13</v>
      </c>
      <c r="C21" s="14"/>
      <c r="D21" s="14"/>
      <c r="E21" s="9"/>
      <c r="F21" s="12">
        <v>4880700</v>
      </c>
      <c r="G21" s="9"/>
      <c r="H21" s="12">
        <v>3966303</v>
      </c>
    </row>
    <row r="22" spans="1:8" ht="12.5" x14ac:dyDescent="0.25">
      <c r="A22" s="6"/>
      <c r="B22" s="14" t="s">
        <v>14</v>
      </c>
      <c r="C22" s="14"/>
      <c r="D22" s="14"/>
      <c r="E22" s="9"/>
      <c r="F22" s="12">
        <v>611492</v>
      </c>
      <c r="G22" s="9"/>
      <c r="H22" s="12">
        <v>533395</v>
      </c>
    </row>
    <row r="23" spans="1:8" ht="12.5" x14ac:dyDescent="0.25">
      <c r="A23" s="6"/>
      <c r="B23" s="14" t="s">
        <v>15</v>
      </c>
      <c r="C23" s="14"/>
      <c r="D23" s="14"/>
      <c r="E23" s="9"/>
      <c r="F23" s="12" t="s">
        <v>16</v>
      </c>
      <c r="G23" s="9"/>
      <c r="H23" s="16">
        <v>55</v>
      </c>
    </row>
    <row r="24" spans="1:8" ht="13" x14ac:dyDescent="0.3">
      <c r="A24" s="6"/>
      <c r="B24" s="13" t="s">
        <v>6</v>
      </c>
      <c r="C24" s="14"/>
      <c r="D24" s="14"/>
      <c r="E24" s="9"/>
      <c r="F24" s="17">
        <f>SUM(F21:F23)</f>
        <v>5492192</v>
      </c>
      <c r="G24" s="9"/>
      <c r="H24" s="17">
        <f>SUM(H21:H23)</f>
        <v>4499753</v>
      </c>
    </row>
    <row r="25" spans="1:8" ht="12.5" x14ac:dyDescent="0.25">
      <c r="A25" s="6"/>
      <c r="B25" s="14"/>
      <c r="C25" s="14"/>
      <c r="D25" s="14"/>
      <c r="E25" s="9"/>
      <c r="F25" s="12"/>
      <c r="G25" s="9"/>
      <c r="H25" s="12"/>
    </row>
    <row r="26" spans="1:8" ht="13" x14ac:dyDescent="0.3">
      <c r="A26" s="6"/>
      <c r="B26" s="13" t="s">
        <v>17</v>
      </c>
      <c r="C26" s="14"/>
      <c r="D26" s="14"/>
      <c r="E26" s="9"/>
      <c r="F26" s="15"/>
      <c r="G26" s="9"/>
      <c r="H26" s="15"/>
    </row>
    <row r="27" spans="1:8" ht="12.5" x14ac:dyDescent="0.25">
      <c r="A27" s="6"/>
      <c r="B27" s="14" t="s">
        <v>18</v>
      </c>
      <c r="C27" s="14"/>
      <c r="D27" s="14"/>
      <c r="E27" s="9"/>
      <c r="F27" s="12" t="s">
        <v>16</v>
      </c>
      <c r="G27" s="9"/>
      <c r="H27" s="12">
        <v>51</v>
      </c>
    </row>
    <row r="28" spans="1:8" ht="12.5" x14ac:dyDescent="0.25">
      <c r="A28" s="6"/>
      <c r="B28" s="14" t="s">
        <v>19</v>
      </c>
      <c r="C28" s="14"/>
      <c r="D28" s="14"/>
      <c r="E28" s="9"/>
      <c r="F28" s="18">
        <v>-628825</v>
      </c>
      <c r="G28" s="9"/>
      <c r="H28" s="18">
        <v>-419842</v>
      </c>
    </row>
    <row r="29" spans="1:8" ht="13" x14ac:dyDescent="0.3">
      <c r="A29" s="6"/>
      <c r="B29" s="13" t="s">
        <v>6</v>
      </c>
      <c r="C29" s="14"/>
      <c r="D29" s="14"/>
      <c r="E29" s="9"/>
      <c r="F29" s="19">
        <f>SUM(F27:F28)</f>
        <v>-628825</v>
      </c>
      <c r="G29" s="9"/>
      <c r="H29" s="19">
        <f>SUM(H27:H28)</f>
        <v>-419791</v>
      </c>
    </row>
    <row r="30" spans="1:8" ht="12.5" x14ac:dyDescent="0.25">
      <c r="A30" s="6"/>
      <c r="B30" s="14"/>
      <c r="C30" s="14"/>
      <c r="D30" s="14"/>
      <c r="E30" s="9"/>
      <c r="F30" s="20"/>
      <c r="G30" s="9"/>
      <c r="H30" s="20"/>
    </row>
    <row r="31" spans="1:8" ht="13" x14ac:dyDescent="0.3">
      <c r="A31" s="6"/>
      <c r="B31" s="13" t="s">
        <v>20</v>
      </c>
      <c r="C31" s="14"/>
      <c r="D31" s="14"/>
      <c r="E31" s="9"/>
      <c r="F31" s="21"/>
      <c r="G31" s="9"/>
      <c r="H31" s="21"/>
    </row>
    <row r="32" spans="1:8" ht="12.5" x14ac:dyDescent="0.25">
      <c r="A32" s="6"/>
      <c r="B32" s="14" t="s">
        <v>21</v>
      </c>
      <c r="C32" s="14"/>
      <c r="D32" s="14"/>
      <c r="E32" s="9"/>
      <c r="F32" s="20">
        <v>49276.4</v>
      </c>
      <c r="G32" s="9"/>
      <c r="H32" s="20">
        <v>38807</v>
      </c>
    </row>
    <row r="33" spans="1:9" ht="12.5" x14ac:dyDescent="0.25">
      <c r="A33" s="6"/>
      <c r="B33" s="14" t="s">
        <v>22</v>
      </c>
      <c r="C33" s="14"/>
      <c r="D33" s="14"/>
      <c r="E33" s="9"/>
      <c r="F33" s="20">
        <v>-641</v>
      </c>
      <c r="G33" s="9"/>
      <c r="H33" s="20">
        <v>-407562</v>
      </c>
    </row>
    <row r="34" spans="1:9" ht="12.5" x14ac:dyDescent="0.25">
      <c r="A34" s="6"/>
      <c r="B34" s="14" t="s">
        <v>23</v>
      </c>
      <c r="C34" s="14"/>
      <c r="D34" s="14"/>
      <c r="E34" s="9"/>
      <c r="F34" s="20">
        <v>36000</v>
      </c>
      <c r="G34" s="9"/>
      <c r="H34" s="20">
        <v>29866</v>
      </c>
    </row>
    <row r="35" spans="1:9" ht="12.5" x14ac:dyDescent="0.25">
      <c r="A35" s="6"/>
      <c r="B35" s="14" t="s">
        <v>24</v>
      </c>
      <c r="C35" s="14"/>
      <c r="D35" s="14"/>
      <c r="E35" s="9"/>
      <c r="F35" s="18">
        <v>-53638</v>
      </c>
      <c r="G35" s="9"/>
      <c r="H35" s="18">
        <v>-39442</v>
      </c>
    </row>
    <row r="36" spans="1:9" ht="13" x14ac:dyDescent="0.3">
      <c r="A36" s="6"/>
      <c r="B36" s="13" t="s">
        <v>6</v>
      </c>
      <c r="C36" s="14"/>
      <c r="D36" s="14"/>
      <c r="E36" s="9"/>
      <c r="F36" s="19">
        <f>SUM(F32:F35)</f>
        <v>30997.399999999994</v>
      </c>
      <c r="G36" s="9"/>
      <c r="H36" s="19">
        <f>SUM(H32:H35)</f>
        <v>-378331</v>
      </c>
    </row>
    <row r="37" spans="1:9" ht="12.5" x14ac:dyDescent="0.25">
      <c r="A37" s="6"/>
      <c r="B37" s="14"/>
      <c r="C37" s="14"/>
      <c r="D37" s="14"/>
      <c r="E37" s="9"/>
      <c r="F37" s="12"/>
      <c r="G37" s="9"/>
      <c r="H37" s="12"/>
    </row>
    <row r="38" spans="1:9" ht="13" x14ac:dyDescent="0.3">
      <c r="A38" s="6"/>
      <c r="B38" s="13" t="s">
        <v>25</v>
      </c>
      <c r="C38" s="14"/>
      <c r="D38" s="14"/>
      <c r="E38" s="9" t="s">
        <v>5</v>
      </c>
      <c r="F38" s="15">
        <f>F10-F16-F24-F29-F36</f>
        <v>7030259.8599999994</v>
      </c>
      <c r="G38" s="9" t="s">
        <v>5</v>
      </c>
      <c r="H38" s="15">
        <f>H10-H16-H24-H29-H36</f>
        <v>8167973</v>
      </c>
    </row>
    <row r="39" spans="1:9" ht="12.5" x14ac:dyDescent="0.25">
      <c r="A39" s="6"/>
      <c r="B39" s="14"/>
      <c r="C39" s="14"/>
      <c r="D39" s="14"/>
      <c r="E39" s="9"/>
      <c r="F39" s="12"/>
      <c r="G39" s="9"/>
      <c r="H39" s="12"/>
    </row>
    <row r="40" spans="1:9" ht="12.5" x14ac:dyDescent="0.25">
      <c r="A40" s="6"/>
      <c r="B40" s="14" t="s">
        <v>26</v>
      </c>
      <c r="C40" s="14"/>
      <c r="D40" s="14"/>
      <c r="E40" s="9"/>
      <c r="F40" s="16">
        <v>1597268</v>
      </c>
      <c r="G40" s="9"/>
      <c r="H40" s="16">
        <v>1913785</v>
      </c>
    </row>
    <row r="41" spans="1:9" ht="13" x14ac:dyDescent="0.3">
      <c r="A41" s="6"/>
      <c r="B41" s="13" t="s">
        <v>27</v>
      </c>
      <c r="C41" s="14"/>
      <c r="D41" s="14"/>
      <c r="E41" s="9" t="s">
        <v>5</v>
      </c>
      <c r="F41" s="15">
        <f>F38-F40</f>
        <v>5432991.8599999994</v>
      </c>
      <c r="G41" s="9" t="s">
        <v>5</v>
      </c>
      <c r="H41" s="15">
        <f>H38-H40</f>
        <v>6254188</v>
      </c>
    </row>
    <row r="42" spans="1:9" ht="12.5" x14ac:dyDescent="0.25">
      <c r="A42" s="6"/>
      <c r="B42" s="14"/>
      <c r="C42" s="14"/>
      <c r="D42" s="14"/>
      <c r="E42" s="9"/>
      <c r="F42" s="12"/>
      <c r="G42" s="9"/>
      <c r="H42" s="12"/>
    </row>
    <row r="43" spans="1:9" ht="13.5" thickBot="1" x14ac:dyDescent="0.35">
      <c r="A43" s="6"/>
      <c r="B43" s="13" t="s">
        <v>28</v>
      </c>
      <c r="C43" s="14"/>
      <c r="D43" s="14"/>
      <c r="E43" s="9" t="s">
        <v>5</v>
      </c>
      <c r="F43" s="22">
        <f>F41</f>
        <v>5432991.8599999994</v>
      </c>
      <c r="G43" s="9" t="s">
        <v>5</v>
      </c>
      <c r="H43" s="22">
        <f>H41</f>
        <v>6254188</v>
      </c>
    </row>
    <row r="44" spans="1:9" ht="13" thickTop="1" x14ac:dyDescent="0.25">
      <c r="A44" s="6"/>
      <c r="B44" s="14"/>
      <c r="C44" s="14"/>
      <c r="D44" s="14"/>
      <c r="E44" s="9"/>
      <c r="F44" s="12"/>
      <c r="G44" s="9"/>
      <c r="H44" s="12"/>
    </row>
    <row r="45" spans="1:9" ht="13" x14ac:dyDescent="0.3">
      <c r="A45" s="23"/>
      <c r="B45" s="24" t="s">
        <v>29</v>
      </c>
      <c r="C45" s="24"/>
      <c r="D45" s="24"/>
      <c r="E45" s="11"/>
      <c r="F45" s="25">
        <f>F43/1000000</f>
        <v>5.4329918599999996</v>
      </c>
      <c r="G45" s="11"/>
      <c r="H45" s="25">
        <f>H43/1000000</f>
        <v>6.2541880000000001</v>
      </c>
      <c r="I45" s="26"/>
    </row>
    <row r="46" spans="1:9" ht="12.5" x14ac:dyDescent="0.25">
      <c r="A46" s="6"/>
      <c r="B46" s="8"/>
      <c r="C46" s="8"/>
      <c r="D46" s="8"/>
      <c r="E46" s="9"/>
      <c r="F46" s="12"/>
      <c r="G46" s="9"/>
      <c r="H46" s="12"/>
    </row>
    <row r="47" spans="1:9" ht="12.5" x14ac:dyDescent="0.25">
      <c r="A47" s="6"/>
      <c r="B47" s="14"/>
      <c r="C47" s="14"/>
      <c r="D47" s="14"/>
      <c r="E47" s="9"/>
      <c r="F47" s="12"/>
      <c r="G47" s="9"/>
      <c r="H47" s="12"/>
    </row>
    <row r="48" spans="1:9" ht="12.5" x14ac:dyDescent="0.25">
      <c r="A48" s="6"/>
      <c r="B48" s="14"/>
      <c r="C48" s="14"/>
      <c r="D48" s="14"/>
      <c r="E48" s="9"/>
      <c r="F48" s="12"/>
      <c r="G48" s="9"/>
      <c r="H48" s="12"/>
    </row>
    <row r="49" spans="1:9" x14ac:dyDescent="0.2"/>
    <row r="50" spans="1:9" x14ac:dyDescent="0.2"/>
    <row r="51" spans="1:9" x14ac:dyDescent="0.2"/>
    <row r="52" spans="1:9" x14ac:dyDescent="0.2"/>
    <row r="53" spans="1:9" x14ac:dyDescent="0.2"/>
    <row r="54" spans="1:9" ht="11.5" x14ac:dyDescent="0.25">
      <c r="A54" s="30"/>
      <c r="B54" s="31"/>
      <c r="C54" s="30"/>
      <c r="D54" s="31"/>
      <c r="E54" s="32"/>
      <c r="F54" s="33"/>
      <c r="G54" s="33"/>
      <c r="H54" s="33"/>
      <c r="I54" s="34"/>
    </row>
    <row r="55" spans="1:9" ht="12.5" x14ac:dyDescent="0.25">
      <c r="A55" s="6"/>
      <c r="B55" s="35"/>
      <c r="C55" s="6"/>
      <c r="D55" s="35"/>
      <c r="E55" s="9"/>
      <c r="F55" s="36"/>
      <c r="G55" s="36"/>
      <c r="H55" s="36"/>
    </row>
    <row r="56" spans="1:9" ht="11.5" x14ac:dyDescent="0.25">
      <c r="A56" s="30"/>
      <c r="B56" s="37" t="s">
        <v>30</v>
      </c>
      <c r="C56" s="30"/>
      <c r="D56" s="37" t="s">
        <v>31</v>
      </c>
      <c r="E56" s="32"/>
      <c r="F56" s="38" t="s">
        <v>32</v>
      </c>
      <c r="G56" s="38"/>
      <c r="H56" s="38"/>
      <c r="I56" s="34"/>
    </row>
    <row r="57" spans="1:9" ht="23" x14ac:dyDescent="0.25">
      <c r="A57" s="30"/>
      <c r="B57" s="39" t="s">
        <v>33</v>
      </c>
      <c r="C57" s="30"/>
      <c r="D57" s="39" t="s">
        <v>34</v>
      </c>
      <c r="E57" s="32"/>
      <c r="F57" s="40" t="s">
        <v>35</v>
      </c>
      <c r="G57" s="40"/>
      <c r="H57" s="40"/>
      <c r="I57" s="34"/>
    </row>
    <row r="58" spans="1:9" x14ac:dyDescent="0.2"/>
    <row r="59" spans="1:9" x14ac:dyDescent="0.2"/>
    <row r="60" spans="1:9" x14ac:dyDescent="0.2"/>
    <row r="61" spans="1:9" x14ac:dyDescent="0.2"/>
    <row r="62" spans="1:9" x14ac:dyDescent="0.2"/>
  </sheetData>
  <mergeCells count="15">
    <mergeCell ref="F55:H55"/>
    <mergeCell ref="F56:H56"/>
    <mergeCell ref="F57:H57"/>
    <mergeCell ref="B7:D7"/>
    <mergeCell ref="B11:D11"/>
    <mergeCell ref="B19:D19"/>
    <mergeCell ref="B45:D45"/>
    <mergeCell ref="B46:D46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46" right="0.49" top="0.55118110236220474" bottom="0.35433070866141736" header="0" footer="0"/>
  <pageSetup scale="90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FB84-C6C5-4D2E-B799-3BB9F2120DBA}">
  <sheetPr>
    <pageSetUpPr fitToPage="1"/>
  </sheetPr>
  <dimension ref="A1:K58"/>
  <sheetViews>
    <sheetView tabSelected="1" workbookViewId="0">
      <selection activeCell="D23" sqref="D23"/>
    </sheetView>
  </sheetViews>
  <sheetFormatPr baseColWidth="10" defaultColWidth="0" defaultRowHeight="10" customHeight="1" zeroHeight="1" x14ac:dyDescent="0.2"/>
  <cols>
    <col min="1" max="1" width="1.7265625" style="27" customWidth="1"/>
    <col min="2" max="2" width="32.1796875" style="27" customWidth="1"/>
    <col min="3" max="3" width="3.81640625" style="27" customWidth="1"/>
    <col min="4" max="4" width="32.1796875" style="27" customWidth="1"/>
    <col min="5" max="5" width="3.26953125" style="28" customWidth="1"/>
    <col min="6" max="6" width="15.1796875" style="29" customWidth="1"/>
    <col min="7" max="7" width="3.26953125" style="28" customWidth="1"/>
    <col min="8" max="8" width="14.81640625" style="29" customWidth="1"/>
    <col min="9" max="10" width="11.453125" style="3" hidden="1" customWidth="1"/>
    <col min="11" max="11" width="0" style="3" hidden="1" customWidth="1"/>
    <col min="12" max="16384" width="11.453125" style="3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ht="12.75" customHeight="1" x14ac:dyDescent="0.3">
      <c r="A3" s="4" t="s">
        <v>36</v>
      </c>
      <c r="B3" s="4"/>
      <c r="C3" s="4"/>
      <c r="D3" s="4"/>
      <c r="E3" s="4"/>
      <c r="F3" s="4"/>
      <c r="G3" s="4"/>
      <c r="H3" s="4"/>
    </row>
    <row r="4" spans="1:8" ht="1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ht="12.5" x14ac:dyDescent="0.25">
      <c r="A5" s="6"/>
      <c r="B5" s="7"/>
      <c r="C5" s="7"/>
      <c r="D5" s="7"/>
      <c r="E5" s="7"/>
      <c r="F5" s="7"/>
      <c r="G5" s="7"/>
      <c r="H5" s="7"/>
    </row>
    <row r="6" spans="1:8" ht="13" x14ac:dyDescent="0.3">
      <c r="A6" s="6"/>
      <c r="B6" s="8"/>
      <c r="C6" s="8"/>
      <c r="D6" s="8"/>
      <c r="E6" s="9"/>
      <c r="F6" s="10">
        <v>2025</v>
      </c>
      <c r="G6" s="11"/>
      <c r="H6" s="10">
        <v>2024</v>
      </c>
    </row>
    <row r="7" spans="1:8" ht="12.5" x14ac:dyDescent="0.25">
      <c r="A7" s="6"/>
      <c r="B7" s="8"/>
      <c r="C7" s="8"/>
      <c r="D7" s="8"/>
      <c r="E7" s="9"/>
      <c r="F7" s="41"/>
      <c r="G7" s="9"/>
      <c r="H7" s="41"/>
    </row>
    <row r="8" spans="1:8" ht="13" x14ac:dyDescent="0.3">
      <c r="A8" s="6"/>
      <c r="B8" s="13" t="s">
        <v>37</v>
      </c>
      <c r="C8" s="14"/>
      <c r="D8" s="14"/>
      <c r="E8" s="9"/>
      <c r="F8" s="42"/>
      <c r="G8" s="9"/>
      <c r="H8" s="42"/>
    </row>
    <row r="9" spans="1:8" ht="13" x14ac:dyDescent="0.3">
      <c r="A9" s="6"/>
      <c r="B9" s="13" t="s">
        <v>38</v>
      </c>
      <c r="C9" s="14"/>
      <c r="D9" s="14"/>
      <c r="E9" s="9"/>
      <c r="F9" s="42"/>
      <c r="G9" s="9"/>
      <c r="H9" s="42"/>
    </row>
    <row r="10" spans="1:8" ht="12.5" x14ac:dyDescent="0.25">
      <c r="A10" s="6"/>
      <c r="B10" s="14" t="s">
        <v>39</v>
      </c>
      <c r="C10" s="14"/>
      <c r="D10" s="14"/>
      <c r="E10" s="9" t="s">
        <v>5</v>
      </c>
      <c r="F10" s="41">
        <v>3779207</v>
      </c>
      <c r="G10" s="9" t="s">
        <v>5</v>
      </c>
      <c r="H10" s="41">
        <v>3395150</v>
      </c>
    </row>
    <row r="11" spans="1:8" ht="12.5" x14ac:dyDescent="0.25">
      <c r="A11" s="6"/>
      <c r="B11" s="14" t="s">
        <v>40</v>
      </c>
      <c r="C11" s="14"/>
      <c r="D11" s="14"/>
      <c r="E11" s="9"/>
      <c r="F11" s="41">
        <v>14778428</v>
      </c>
      <c r="G11" s="9"/>
      <c r="H11" s="41">
        <v>10467216</v>
      </c>
    </row>
    <row r="12" spans="1:8" ht="12.5" x14ac:dyDescent="0.25">
      <c r="A12" s="6"/>
      <c r="B12" s="14" t="s">
        <v>41</v>
      </c>
      <c r="C12" s="14"/>
      <c r="D12" s="14"/>
      <c r="E12" s="9"/>
      <c r="F12" s="41">
        <v>26401231</v>
      </c>
      <c r="G12" s="9"/>
      <c r="H12" s="41">
        <v>26046233</v>
      </c>
    </row>
    <row r="13" spans="1:8" ht="12.5" x14ac:dyDescent="0.25">
      <c r="A13" s="6"/>
      <c r="B13" s="14" t="s">
        <v>42</v>
      </c>
      <c r="C13" s="14"/>
      <c r="D13" s="14"/>
      <c r="E13" s="9"/>
      <c r="F13" s="43">
        <v>300512</v>
      </c>
      <c r="G13" s="9"/>
      <c r="H13" s="43">
        <v>157594</v>
      </c>
    </row>
    <row r="14" spans="1:8" ht="13" x14ac:dyDescent="0.3">
      <c r="A14" s="6"/>
      <c r="B14" s="13" t="s">
        <v>43</v>
      </c>
      <c r="C14" s="14"/>
      <c r="D14" s="14"/>
      <c r="E14" s="9"/>
      <c r="F14" s="44">
        <f>SUM(F10:F13)</f>
        <v>45259378</v>
      </c>
      <c r="G14" s="9"/>
      <c r="H14" s="44">
        <f>SUM(H10:H13)</f>
        <v>40066193</v>
      </c>
    </row>
    <row r="15" spans="1:8" ht="12.5" x14ac:dyDescent="0.25">
      <c r="A15" s="6"/>
      <c r="B15" s="8"/>
      <c r="C15" s="8"/>
      <c r="D15" s="8"/>
      <c r="E15" s="9"/>
      <c r="F15" s="41"/>
      <c r="G15" s="9"/>
      <c r="H15" s="41"/>
    </row>
    <row r="16" spans="1:8" ht="13" x14ac:dyDescent="0.3">
      <c r="A16" s="6"/>
      <c r="B16" s="13" t="s">
        <v>44</v>
      </c>
      <c r="C16" s="14"/>
      <c r="D16" s="14"/>
      <c r="E16" s="9"/>
      <c r="F16" s="42"/>
      <c r="G16" s="9"/>
      <c r="H16" s="42"/>
    </row>
    <row r="17" spans="1:8" ht="12.5" x14ac:dyDescent="0.25">
      <c r="A17" s="6"/>
      <c r="B17" s="14" t="s">
        <v>45</v>
      </c>
      <c r="C17" s="14"/>
      <c r="D17" s="14"/>
      <c r="E17" s="9"/>
      <c r="F17" s="41">
        <v>2932</v>
      </c>
      <c r="G17" s="9"/>
      <c r="H17" s="41">
        <v>3757</v>
      </c>
    </row>
    <row r="18" spans="1:8" ht="12.5" x14ac:dyDescent="0.25">
      <c r="A18" s="6"/>
      <c r="B18" s="14" t="s">
        <v>46</v>
      </c>
      <c r="C18" s="14"/>
      <c r="D18" s="14"/>
      <c r="E18" s="9"/>
      <c r="F18" s="41">
        <v>1464844</v>
      </c>
      <c r="G18" s="9"/>
      <c r="H18" s="41">
        <v>1540965</v>
      </c>
    </row>
    <row r="19" spans="1:8" ht="12.5" x14ac:dyDescent="0.25">
      <c r="A19" s="6"/>
      <c r="B19" s="14" t="s">
        <v>47</v>
      </c>
      <c r="C19" s="14"/>
      <c r="D19" s="14"/>
      <c r="E19" s="9"/>
      <c r="F19" s="41">
        <v>4187730</v>
      </c>
      <c r="G19" s="9"/>
      <c r="H19" s="41">
        <v>4209875</v>
      </c>
    </row>
    <row r="20" spans="1:8" ht="12.5" x14ac:dyDescent="0.25">
      <c r="A20" s="6"/>
      <c r="B20" s="14" t="s">
        <v>48</v>
      </c>
      <c r="C20" s="14"/>
      <c r="D20" s="14"/>
      <c r="E20" s="9"/>
      <c r="F20" s="43">
        <v>670895</v>
      </c>
      <c r="G20" s="9"/>
      <c r="H20" s="43">
        <v>835002</v>
      </c>
    </row>
    <row r="21" spans="1:8" ht="13" x14ac:dyDescent="0.3">
      <c r="A21" s="6"/>
      <c r="B21" s="13" t="s">
        <v>49</v>
      </c>
      <c r="C21" s="14"/>
      <c r="D21" s="14"/>
      <c r="E21" s="9"/>
      <c r="F21" s="45">
        <f>SUM(F17:F20)</f>
        <v>6326401</v>
      </c>
      <c r="G21" s="9"/>
      <c r="H21" s="45">
        <f>SUM(H17:H20)</f>
        <v>6589599</v>
      </c>
    </row>
    <row r="22" spans="1:8" ht="13.5" thickBot="1" x14ac:dyDescent="0.35">
      <c r="A22" s="6"/>
      <c r="B22" s="13" t="s">
        <v>50</v>
      </c>
      <c r="C22" s="14"/>
      <c r="D22" s="14"/>
      <c r="E22" s="9" t="s">
        <v>5</v>
      </c>
      <c r="F22" s="46">
        <f>F14+F21</f>
        <v>51585779</v>
      </c>
      <c r="G22" s="9" t="s">
        <v>5</v>
      </c>
      <c r="H22" s="46">
        <f>H14+H21</f>
        <v>46655792</v>
      </c>
    </row>
    <row r="23" spans="1:8" ht="13" thickTop="1" x14ac:dyDescent="0.25">
      <c r="A23" s="6"/>
      <c r="B23" s="14"/>
      <c r="C23" s="14"/>
      <c r="D23" s="14"/>
      <c r="E23" s="9"/>
      <c r="F23" s="41"/>
      <c r="G23" s="9"/>
      <c r="H23" s="41"/>
    </row>
    <row r="24" spans="1:8" ht="13" x14ac:dyDescent="0.3">
      <c r="A24" s="6"/>
      <c r="B24" s="13" t="s">
        <v>51</v>
      </c>
      <c r="C24" s="14"/>
      <c r="D24" s="14"/>
      <c r="E24" s="9"/>
      <c r="F24" s="42"/>
      <c r="G24" s="9"/>
      <c r="H24" s="42"/>
    </row>
    <row r="25" spans="1:8" ht="12.5" x14ac:dyDescent="0.25">
      <c r="A25" s="6"/>
      <c r="B25" s="14"/>
      <c r="C25" s="14"/>
      <c r="D25" s="14"/>
      <c r="E25" s="9"/>
      <c r="F25" s="41"/>
      <c r="G25" s="9"/>
      <c r="H25" s="41"/>
    </row>
    <row r="26" spans="1:8" ht="13" x14ac:dyDescent="0.3">
      <c r="A26" s="6"/>
      <c r="B26" s="13" t="s">
        <v>52</v>
      </c>
      <c r="C26" s="14"/>
      <c r="D26" s="14"/>
      <c r="E26" s="9"/>
      <c r="F26" s="42"/>
      <c r="G26" s="9"/>
      <c r="H26" s="42"/>
    </row>
    <row r="27" spans="1:8" ht="12.5" x14ac:dyDescent="0.25">
      <c r="A27" s="6"/>
      <c r="B27" s="14" t="s">
        <v>53</v>
      </c>
      <c r="C27" s="14"/>
      <c r="D27" s="14"/>
      <c r="E27" s="9" t="s">
        <v>5</v>
      </c>
      <c r="F27" s="41">
        <f>23461615+144755</f>
        <v>23606370</v>
      </c>
      <c r="G27" s="9" t="s">
        <v>5</v>
      </c>
      <c r="H27" s="41">
        <v>3569504</v>
      </c>
    </row>
    <row r="28" spans="1:8" ht="12.5" x14ac:dyDescent="0.25">
      <c r="A28" s="6"/>
      <c r="B28" s="14" t="s">
        <v>54</v>
      </c>
      <c r="C28" s="14"/>
      <c r="D28" s="14"/>
      <c r="E28" s="9"/>
      <c r="F28" s="43">
        <v>9448135</v>
      </c>
      <c r="G28" s="9"/>
      <c r="H28" s="43">
        <v>8676197</v>
      </c>
    </row>
    <row r="29" spans="1:8" ht="13" x14ac:dyDescent="0.3">
      <c r="A29" s="6"/>
      <c r="B29" s="13" t="s">
        <v>55</v>
      </c>
      <c r="C29" s="14"/>
      <c r="D29" s="14"/>
      <c r="E29" s="9"/>
      <c r="F29" s="44">
        <f>SUM(F27:F28)</f>
        <v>33054505</v>
      </c>
      <c r="G29" s="9"/>
      <c r="H29" s="44">
        <f>SUM(H27:H28)</f>
        <v>12245701</v>
      </c>
    </row>
    <row r="30" spans="1:8" ht="12.5" x14ac:dyDescent="0.25">
      <c r="A30" s="6"/>
      <c r="B30" s="14"/>
      <c r="C30" s="14"/>
      <c r="D30" s="14"/>
      <c r="E30" s="9"/>
      <c r="F30" s="41"/>
      <c r="G30" s="9"/>
      <c r="H30" s="41"/>
    </row>
    <row r="31" spans="1:8" ht="13" x14ac:dyDescent="0.3">
      <c r="A31" s="6"/>
      <c r="B31" s="13" t="s">
        <v>56</v>
      </c>
      <c r="C31" s="14"/>
      <c r="D31" s="14"/>
      <c r="E31" s="9"/>
      <c r="F31" s="42"/>
      <c r="G31" s="9"/>
      <c r="H31" s="42"/>
    </row>
    <row r="32" spans="1:8" ht="12.5" x14ac:dyDescent="0.25">
      <c r="A32" s="6"/>
      <c r="B32" s="14" t="s">
        <v>57</v>
      </c>
      <c r="C32" s="14"/>
      <c r="D32" s="14"/>
      <c r="E32" s="9"/>
      <c r="F32" s="43">
        <f>1246051-144755</f>
        <v>1101296</v>
      </c>
      <c r="G32" s="9"/>
      <c r="H32" s="43">
        <v>1123103</v>
      </c>
    </row>
    <row r="33" spans="1:8" ht="13" x14ac:dyDescent="0.3">
      <c r="A33" s="6"/>
      <c r="B33" s="13" t="s">
        <v>58</v>
      </c>
      <c r="C33" s="14"/>
      <c r="D33" s="14"/>
      <c r="E33" s="9"/>
      <c r="F33" s="45">
        <f>SUM(F32)</f>
        <v>1101296</v>
      </c>
      <c r="G33" s="9"/>
      <c r="H33" s="45">
        <f>SUM(H32)</f>
        <v>1123103</v>
      </c>
    </row>
    <row r="34" spans="1:8" ht="13.5" thickBot="1" x14ac:dyDescent="0.35">
      <c r="A34" s="6"/>
      <c r="B34" s="13" t="s">
        <v>59</v>
      </c>
      <c r="C34" s="14"/>
      <c r="D34" s="14"/>
      <c r="E34" s="9" t="s">
        <v>5</v>
      </c>
      <c r="F34" s="46">
        <f>F29+F33</f>
        <v>34155801</v>
      </c>
      <c r="G34" s="9" t="s">
        <v>5</v>
      </c>
      <c r="H34" s="46">
        <f>H29+H33</f>
        <v>13368804</v>
      </c>
    </row>
    <row r="35" spans="1:8" ht="13" thickTop="1" x14ac:dyDescent="0.25">
      <c r="A35" s="6"/>
      <c r="B35" s="14"/>
      <c r="C35" s="14"/>
      <c r="D35" s="14"/>
      <c r="E35" s="9"/>
      <c r="F35" s="41"/>
      <c r="G35" s="9"/>
      <c r="H35" s="41"/>
    </row>
    <row r="36" spans="1:8" ht="13" x14ac:dyDescent="0.3">
      <c r="A36" s="6"/>
      <c r="B36" s="13" t="s">
        <v>60</v>
      </c>
      <c r="C36" s="14"/>
      <c r="D36" s="14"/>
      <c r="E36" s="9"/>
      <c r="F36" s="42"/>
      <c r="G36" s="9"/>
      <c r="H36" s="42"/>
    </row>
    <row r="37" spans="1:8" ht="12.5" x14ac:dyDescent="0.25">
      <c r="A37" s="6"/>
      <c r="B37" s="14" t="s">
        <v>61</v>
      </c>
      <c r="C37" s="14"/>
      <c r="D37" s="14"/>
      <c r="E37" s="9"/>
      <c r="F37" s="41">
        <v>10000000</v>
      </c>
      <c r="G37" s="9"/>
      <c r="H37" s="41">
        <v>10000000</v>
      </c>
    </row>
    <row r="38" spans="1:8" ht="12.5" x14ac:dyDescent="0.25">
      <c r="A38" s="6"/>
      <c r="B38" s="14" t="s">
        <v>62</v>
      </c>
      <c r="C38" s="14"/>
      <c r="D38" s="14"/>
      <c r="E38" s="9"/>
      <c r="F38" s="41">
        <v>2000000</v>
      </c>
      <c r="G38" s="9"/>
      <c r="H38" s="41">
        <v>2000000</v>
      </c>
    </row>
    <row r="39" spans="1:8" ht="12.5" x14ac:dyDescent="0.25">
      <c r="A39" s="6"/>
      <c r="B39" s="14" t="s">
        <v>63</v>
      </c>
      <c r="C39" s="14"/>
      <c r="D39" s="14"/>
      <c r="E39" s="9"/>
      <c r="F39" s="47">
        <v>-3014</v>
      </c>
      <c r="G39" s="9"/>
      <c r="H39" s="41">
        <v>3856</v>
      </c>
    </row>
    <row r="40" spans="1:8" ht="12.5" x14ac:dyDescent="0.25">
      <c r="A40" s="6"/>
      <c r="B40" s="14" t="s">
        <v>64</v>
      </c>
      <c r="C40" s="14"/>
      <c r="D40" s="14"/>
      <c r="E40" s="9"/>
      <c r="F40" s="43">
        <v>5432992</v>
      </c>
      <c r="G40" s="9"/>
      <c r="H40" s="43">
        <v>21290844</v>
      </c>
    </row>
    <row r="41" spans="1:8" ht="13" x14ac:dyDescent="0.3">
      <c r="A41" s="6"/>
      <c r="B41" s="13" t="s">
        <v>65</v>
      </c>
      <c r="C41" s="14"/>
      <c r="D41" s="14"/>
      <c r="E41" s="9"/>
      <c r="F41" s="45">
        <f>SUM(F37:F40)</f>
        <v>17429978</v>
      </c>
      <c r="G41" s="9"/>
      <c r="H41" s="45">
        <f>SUM(H37:H40)</f>
        <v>33294700</v>
      </c>
    </row>
    <row r="42" spans="1:8" ht="13.5" thickBot="1" x14ac:dyDescent="0.35">
      <c r="A42" s="6"/>
      <c r="B42" s="13" t="s">
        <v>66</v>
      </c>
      <c r="C42" s="14"/>
      <c r="D42" s="14"/>
      <c r="E42" s="9" t="s">
        <v>5</v>
      </c>
      <c r="F42" s="46">
        <f>F34+F41</f>
        <v>51585779</v>
      </c>
      <c r="G42" s="9" t="s">
        <v>5</v>
      </c>
      <c r="H42" s="46">
        <f>H34+H41</f>
        <v>46663504</v>
      </c>
    </row>
    <row r="43" spans="1:8" ht="13" thickTop="1" x14ac:dyDescent="0.25">
      <c r="A43" s="6"/>
      <c r="B43" s="14"/>
      <c r="C43" s="14"/>
      <c r="D43" s="14"/>
      <c r="E43" s="9"/>
      <c r="F43" s="41"/>
      <c r="G43" s="9"/>
      <c r="H43" s="41"/>
    </row>
    <row r="44" spans="1:8" ht="13.5" thickBot="1" x14ac:dyDescent="0.35">
      <c r="A44" s="6"/>
      <c r="B44" s="13" t="s">
        <v>67</v>
      </c>
      <c r="C44" s="14"/>
      <c r="D44" s="14"/>
      <c r="E44" s="9" t="s">
        <v>5</v>
      </c>
      <c r="F44" s="48">
        <v>4301032</v>
      </c>
      <c r="G44" s="9" t="s">
        <v>5</v>
      </c>
      <c r="H44" s="48">
        <v>5710623</v>
      </c>
    </row>
    <row r="45" spans="1:8" ht="13" thickTop="1" x14ac:dyDescent="0.25">
      <c r="A45" s="6"/>
      <c r="B45" s="14"/>
      <c r="C45" s="14"/>
      <c r="D45" s="14"/>
      <c r="E45" s="9"/>
      <c r="F45" s="41"/>
      <c r="G45" s="9"/>
      <c r="H45" s="41"/>
    </row>
    <row r="46" spans="1:8" ht="13.5" thickBot="1" x14ac:dyDescent="0.35">
      <c r="A46" s="6"/>
      <c r="B46" s="13" t="s">
        <v>68</v>
      </c>
      <c r="C46" s="14"/>
      <c r="D46" s="14"/>
      <c r="E46" s="9" t="s">
        <v>5</v>
      </c>
      <c r="F46" s="48">
        <v>10406458</v>
      </c>
      <c r="G46" s="9" t="s">
        <v>5</v>
      </c>
      <c r="H46" s="48">
        <v>8606775</v>
      </c>
    </row>
    <row r="47" spans="1:8" ht="13" thickTop="1" x14ac:dyDescent="0.25">
      <c r="A47" s="6"/>
      <c r="B47" s="14"/>
      <c r="C47" s="14"/>
      <c r="D47" s="14"/>
      <c r="E47" s="9"/>
      <c r="F47" s="41"/>
      <c r="G47" s="9"/>
      <c r="H47" s="41"/>
    </row>
    <row r="48" spans="1:8" ht="12.5" x14ac:dyDescent="0.25">
      <c r="A48" s="6"/>
      <c r="B48" s="8"/>
      <c r="C48" s="8"/>
      <c r="D48" s="8"/>
      <c r="E48" s="9"/>
      <c r="F48" s="41"/>
      <c r="G48" s="9"/>
      <c r="H48" s="41"/>
    </row>
    <row r="49" spans="1:8" ht="12.5" x14ac:dyDescent="0.25">
      <c r="A49" s="6"/>
      <c r="B49" s="8"/>
      <c r="C49" s="8"/>
      <c r="D49" s="8"/>
      <c r="E49" s="9"/>
      <c r="F49" s="41"/>
      <c r="G49" s="9"/>
      <c r="H49" s="41"/>
    </row>
    <row r="50" spans="1:8" ht="12.5" x14ac:dyDescent="0.25">
      <c r="A50" s="6"/>
      <c r="B50" s="8"/>
      <c r="C50" s="8"/>
      <c r="D50" s="8"/>
      <c r="E50" s="9"/>
      <c r="F50" s="41"/>
      <c r="G50" s="9"/>
      <c r="H50" s="41"/>
    </row>
    <row r="51" spans="1:8" x14ac:dyDescent="0.2"/>
    <row r="52" spans="1:8" x14ac:dyDescent="0.2"/>
    <row r="53" spans="1:8" x14ac:dyDescent="0.2"/>
    <row r="54" spans="1:8" ht="12.5" x14ac:dyDescent="0.25">
      <c r="A54" s="6"/>
      <c r="B54" s="35"/>
      <c r="C54" s="6"/>
      <c r="D54" s="35"/>
      <c r="E54" s="9"/>
      <c r="F54" s="36"/>
      <c r="G54" s="36"/>
      <c r="H54" s="36"/>
    </row>
    <row r="55" spans="1:8" ht="11.5" x14ac:dyDescent="0.25">
      <c r="A55" s="30"/>
      <c r="B55" s="37" t="s">
        <v>30</v>
      </c>
      <c r="C55" s="30"/>
      <c r="D55" s="37" t="s">
        <v>31</v>
      </c>
      <c r="E55" s="32"/>
      <c r="F55" s="38" t="s">
        <v>32</v>
      </c>
      <c r="G55" s="38"/>
      <c r="H55" s="38"/>
    </row>
    <row r="56" spans="1:8" ht="23" x14ac:dyDescent="0.25">
      <c r="A56" s="30"/>
      <c r="B56" s="39" t="s">
        <v>33</v>
      </c>
      <c r="C56" s="30"/>
      <c r="D56" s="39" t="s">
        <v>69</v>
      </c>
      <c r="E56" s="32"/>
      <c r="F56" s="40" t="s">
        <v>35</v>
      </c>
      <c r="G56" s="40"/>
      <c r="H56" s="40"/>
    </row>
    <row r="57" spans="1:8" x14ac:dyDescent="0.2"/>
    <row r="58" spans="1:8" x14ac:dyDescent="0.2"/>
  </sheetData>
  <mergeCells count="14">
    <mergeCell ref="F55:H55"/>
    <mergeCell ref="F56:H56"/>
    <mergeCell ref="B7:D7"/>
    <mergeCell ref="B15:D15"/>
    <mergeCell ref="B48:D48"/>
    <mergeCell ref="B49:D49"/>
    <mergeCell ref="B50:D50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51" right="0.55000000000000004" top="0.59" bottom="0.53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2025-04-10T21:51:11Z</dcterms:created>
  <dcterms:modified xsi:type="dcterms:W3CDTF">2025-04-10T21:51:55Z</dcterms:modified>
</cp:coreProperties>
</file>