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5 2025\"/>
    </mc:Choice>
  </mc:AlternateContent>
  <bookViews>
    <workbookView xWindow="0" yWindow="0" windowWidth="19200" windowHeight="8130"/>
  </bookViews>
  <sheets>
    <sheet name="B G. 05 2025" sheetId="5" r:id="rId1"/>
    <sheet name="E R. 05 2025" sheetId="6" r:id="rId2"/>
  </sheets>
  <definedNames>
    <definedName name="_xlnm.Print_Area" localSheetId="0">'B G. 05 2025'!$A$1:$F$78</definedName>
    <definedName name="_xlnm.Print_Area" localSheetId="1">'E R. 05 2025'!$A$1:$F$55</definedName>
  </definedNames>
  <calcPr calcId="162913"/>
</workbook>
</file>

<file path=xl/calcChain.xml><?xml version="1.0" encoding="utf-8"?>
<calcChain xmlns="http://schemas.openxmlformats.org/spreadsheetml/2006/main">
  <c r="G61" i="5" l="1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<sst xmlns="http://schemas.openxmlformats.org/spreadsheetml/2006/main" count="102" uniqueCount="95">
  <si>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</si>
  <si>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</si>
  <si>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</si>
  <si>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</si>
  <si>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</si>
  <si>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</si>
  <si>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</si>
  <si>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</si>
  <si>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</si>
  <si>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</si>
  <si>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</si>
  <si>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</si>
  <si>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</si>
  <si>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</si>
  <si>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</si>
  <si>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</si>
  <si>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</si>
  <si>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</si>
  <si>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</si>
  <si>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</si>
  <si>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</si>
  <si>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</si>
  <si>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</si>
  <si>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</si>
  <si>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</si>
  <si>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</si>
  <si>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</si>
  <si>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</si>
  <si>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</si>
  <si>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</si>
  <si>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</si>
  <si>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</si>
  <si>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</si>
  <si>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</si>
  <si>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</si>
  <si>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</si>
  <si>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</si>
  <si>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</si>
  <si>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</si>
  <si>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</si>
  <si>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</si>
  <si>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</si>
  <si>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</si>
  <si>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</si>
  <si>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</si>
  <si>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</si>
  <si>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</si>
  <si>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</si>
  <si>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</si>
  <si>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</si>
  <si>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</si>
  <si>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</si>
  <si>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</si>
  <si>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</si>
  <si>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</si>
  <si>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</si>
  <si>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</si>
  <si>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</si>
  <si>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</si>
  <si>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</si>
  <si>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</si>
  <si>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</si>
  <si>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</si>
  <si>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</si>
  <si>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</si>
  <si>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</si>
  <si>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</si>
  <si>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</si>
  <si>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</si>
  <si>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</si>
  <si>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</si>
  <si>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</si>
  <si>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</si>
  <si>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</si>
  <si>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</si>
  <si>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</si>
  <si>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</si>
  <si>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</si>
  <si>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</si>
  <si>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</si>
  <si>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</si>
  <si>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</si>
  <si>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</si>
  <si>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</si>
  <si>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</si>
  <si>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</si>
  <si>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</si>
  <si>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</si>
  <si>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</si>
  <si>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</si>
  <si>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</si>
  <si>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</si>
  <si>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</si>
  <si>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31 de Mayo de 2025</t>
  </si>
  <si>
    <t>Estado de resultados 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</si>
</sst>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topLeftCell="A37" zoomScale="110" zoomScaleNormal="110" zoomScaleSheetLayoutView="110" workbookViewId="0">
      <selection activeCell="C39" sqref="C39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93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391156.67000000004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209767.06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13644.6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12401.48</v>
      </c>
      <c r="D15" s="10"/>
      <c r="F15" s="50"/>
    </row>
    <row r="16" spans="1:6" x14ac:dyDescent="0.25">
      <c r="A16" s="3">
        <v>117</v>
      </c>
      <c r="B16" s="4" t="s">
        <v>9</v>
      </c>
      <c r="C16" s="5">
        <v>3924.96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4220.8500000000004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158060.57999999999</v>
      </c>
    </row>
    <row r="19" spans="1:8" x14ac:dyDescent="0.25">
      <c r="A19" s="3">
        <v>123</v>
      </c>
      <c r="B19" s="4" t="s">
        <v>12</v>
      </c>
      <c r="C19" s="5">
        <v>118756.9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39303.68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549217.25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46639.42</v>
      </c>
    </row>
    <row r="25" spans="1:8" x14ac:dyDescent="0.25">
      <c r="A25" s="3">
        <v>213</v>
      </c>
      <c r="B25" s="4" t="s">
        <v>16</v>
      </c>
      <c r="C25" s="5">
        <v>46639.42</v>
      </c>
      <c r="D25" s="5"/>
    </row>
    <row r="26" spans="1:8" x14ac:dyDescent="0.25">
      <c r="A26" s="3">
        <v>215</v>
      </c>
      <c r="B26" s="4" t="s">
        <v>80</v>
      </c>
      <c r="C26" s="11"/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46639.42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-4852</v>
      </c>
    </row>
    <row r="36" spans="1:8" x14ac:dyDescent="0.25">
      <c r="A36" s="3">
        <v>332</v>
      </c>
      <c r="B36" s="4" t="s">
        <v>24</v>
      </c>
      <c r="C36" s="5">
        <v>-4852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195429.83000000002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-23472.52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549217.25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3"/>
      <c r="B68" s="73"/>
      <c r="C68" s="72"/>
      <c r="D68" s="72"/>
      <c r="E68" s="74"/>
      <c r="F68" s="74"/>
    </row>
    <row r="69" spans="1:6" ht="14.5" customHeight="1" x14ac:dyDescent="0.3">
      <c r="A69" s="73" t="s">
        <v>88</v>
      </c>
      <c r="B69" s="73"/>
      <c r="C69" s="73"/>
      <c r="D69" s="73"/>
      <c r="E69" s="73" t="s">
        <v>78</v>
      </c>
      <c r="F69" s="73"/>
    </row>
    <row r="70" spans="1:6" ht="13" x14ac:dyDescent="0.3">
      <c r="A70" s="73" t="s">
        <v>90</v>
      </c>
      <c r="B70" s="73"/>
      <c r="C70" s="73"/>
      <c r="D70" s="73"/>
      <c r="E70" s="73" t="s">
        <v>79</v>
      </c>
      <c r="F70" s="73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E70:F70"/>
    <mergeCell ref="E68:F68"/>
    <mergeCell ref="E69:F69"/>
    <mergeCell ref="A70:D70"/>
    <mergeCell ref="A69:D69"/>
    <mergeCell ref="B1:D1"/>
    <mergeCell ref="B3:D3"/>
    <mergeCell ref="B4:D4"/>
    <mergeCell ref="C68:D68"/>
    <mergeCell ref="B2:D2"/>
    <mergeCell ref="A68:B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7" zoomScale="115" zoomScaleNormal="115" zoomScaleSheetLayoutView="115" workbookViewId="0">
      <selection activeCell="F46" sqref="F46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94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6"/>
      <c r="B6" s="76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1524.78</v>
      </c>
      <c r="F9" s="32">
        <v>12293.63</v>
      </c>
    </row>
    <row r="10" spans="1:8" x14ac:dyDescent="0.25">
      <c r="A10" s="23">
        <v>512</v>
      </c>
      <c r="B10" s="30" t="s">
        <v>48</v>
      </c>
      <c r="C10" s="31"/>
      <c r="D10" s="33">
        <v>6102.91</v>
      </c>
      <c r="F10" s="33">
        <v>32492.47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7627.69</v>
      </c>
      <c r="F11" s="35">
        <f>SUM(F9:F10)</f>
        <v>44786.1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12794.72</v>
      </c>
      <c r="F15" s="32">
        <v>79256.55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5255.8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13845.88</v>
      </c>
      <c r="E19" s="39"/>
      <c r="F19" s="35">
        <f>SUM(F14:F18)</f>
        <v>84512.35</v>
      </c>
    </row>
    <row r="20" spans="1:6" x14ac:dyDescent="0.25">
      <c r="A20" s="40"/>
      <c r="B20" s="34" t="s">
        <v>55</v>
      </c>
      <c r="C20" s="28"/>
      <c r="D20" s="5">
        <f>+D11-D19</f>
        <v>-6218.19</v>
      </c>
      <c r="E20" s="41"/>
      <c r="F20" s="5">
        <f>+F11-F19</f>
        <v>-39726.250000000007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19872.8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19872.8</v>
      </c>
    </row>
    <row r="28" spans="1:6" x14ac:dyDescent="0.25">
      <c r="A28" s="40"/>
      <c r="B28" s="26" t="s">
        <v>62</v>
      </c>
      <c r="C28" s="28"/>
      <c r="D28" s="9">
        <f>+D20+D27</f>
        <v>-4627.6299999999992</v>
      </c>
      <c r="E28" s="39"/>
      <c r="F28" s="9">
        <f>+F20+F27</f>
        <v>-19853.450000000008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-4627.6299999999992</v>
      </c>
      <c r="E40" s="39"/>
      <c r="F40" s="44">
        <f>+F28-F39</f>
        <v>-19853.450000000008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-332.57</v>
      </c>
      <c r="E44" s="41"/>
      <c r="F44" s="5">
        <v>3619.07</v>
      </c>
    </row>
    <row r="45" spans="1:6" ht="13" x14ac:dyDescent="0.4">
      <c r="A45" s="23"/>
      <c r="B45" s="30"/>
      <c r="C45" s="31"/>
      <c r="D45" s="57">
        <f>+D44</f>
        <v>-332.57</v>
      </c>
      <c r="F45" s="57">
        <f>+F44</f>
        <v>3619.07</v>
      </c>
    </row>
    <row r="46" spans="1:6" ht="13" x14ac:dyDescent="0.4">
      <c r="A46" s="40"/>
      <c r="B46" s="26" t="s">
        <v>75</v>
      </c>
      <c r="C46" s="28"/>
      <c r="D46" s="59">
        <f>+D28-D45</f>
        <v>-4295.0599999999995</v>
      </c>
      <c r="E46" s="39"/>
      <c r="F46" s="59">
        <f>+F28-F45</f>
        <v>-23472.520000000008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7"/>
      <c r="F52" s="77"/>
    </row>
    <row r="53" spans="1:6" ht="13" customHeight="1" x14ac:dyDescent="0.3">
      <c r="A53" s="45"/>
      <c r="B53" s="54"/>
      <c r="C53" s="75"/>
      <c r="D53" s="75"/>
      <c r="E53" s="77"/>
      <c r="F53" s="77"/>
    </row>
    <row r="54" spans="1:6" ht="13" x14ac:dyDescent="0.3">
      <c r="A54" s="73" t="s">
        <v>89</v>
      </c>
      <c r="B54" s="73"/>
      <c r="C54" s="73"/>
      <c r="D54" s="73"/>
      <c r="E54" s="73" t="s">
        <v>78</v>
      </c>
      <c r="F54" s="73"/>
    </row>
    <row r="55" spans="1:6" ht="13" x14ac:dyDescent="0.3">
      <c r="A55" s="73" t="s">
        <v>91</v>
      </c>
      <c r="B55" s="73"/>
      <c r="C55" s="73"/>
      <c r="D55" s="73"/>
      <c r="E55" s="73" t="s">
        <v>79</v>
      </c>
      <c r="F55" s="73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E54:F54"/>
    <mergeCell ref="E55:F55"/>
    <mergeCell ref="C53:D53"/>
    <mergeCell ref="E52:F52"/>
    <mergeCell ref="E53:F53"/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05 2025</vt:lpstr>
      <vt:lpstr>E R. 05 2025</vt:lpstr>
      <vt:lpstr>'B G. 05 2025'!Área_de_impresión</vt:lpstr>
      <vt:lpstr>'E R. 05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2025-06-03T00:02:42Z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