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5\EEFF FORMTO PDF Y EXCEL BVES\Junio-25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5" i="1"/>
  <c r="C8" i="1"/>
  <c r="C60" i="2" l="1"/>
  <c r="C52" i="2"/>
  <c r="C41" i="2"/>
  <c r="C33" i="2"/>
  <c r="C14" i="2"/>
  <c r="C7" i="2"/>
  <c r="C51" i="1"/>
  <c r="C48" i="1"/>
  <c r="C62" i="1" s="1"/>
  <c r="C33" i="1"/>
  <c r="C44" i="1" s="1"/>
  <c r="C17" i="1"/>
  <c r="C11" i="1"/>
  <c r="C21" i="2" l="1"/>
  <c r="C29" i="2" s="1"/>
  <c r="C39" i="2" s="1"/>
  <c r="C47" i="2" s="1"/>
  <c r="C49" i="2" s="1"/>
  <c r="C64" i="1"/>
  <c r="C51" i="2"/>
  <c r="D52" i="2"/>
  <c r="D58" i="1"/>
  <c r="D51" i="1"/>
  <c r="C71" i="2" l="1"/>
  <c r="D8" i="1"/>
  <c r="D17" i="1"/>
  <c r="D48" i="1"/>
  <c r="D7" i="2"/>
  <c r="D11" i="1"/>
  <c r="D41" i="2"/>
  <c r="D60" i="2"/>
  <c r="D51" i="2" s="1"/>
  <c r="D14" i="2"/>
  <c r="D33" i="2"/>
  <c r="D21" i="2" l="1"/>
  <c r="D29" i="2" s="1"/>
  <c r="D33" i="1" l="1"/>
  <c r="D44" i="1" s="1"/>
  <c r="D55" i="1"/>
  <c r="D62" i="1" s="1"/>
  <c r="D64" i="1" l="1"/>
  <c r="D39" i="2"/>
  <c r="D28" i="1"/>
  <c r="D65" i="1" l="1"/>
  <c r="D47" i="2"/>
  <c r="D49" i="2" s="1"/>
  <c r="D71" i="2" s="1"/>
  <c r="C28" i="1"/>
  <c r="C65" i="1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<sst xmlns="http://schemas.openxmlformats.org/spreadsheetml/2006/main" count="134" uniqueCount="124">
  <si>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</si>
  <si>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</si>
  <si>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</si>
  <si>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</si>
  <si>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</si>
  <si>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</si>
  <si>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</si>
  <si>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</si>
  <si>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</si>
  <si>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</si>
  <si>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</si>
  <si>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</si>
  <si>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</si>
  <si>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</si>
  <si>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</si>
  <si>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</si>
  <si>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</si>
  <si>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</si>
  <si>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</si>
  <si>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</si>
  <si>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</si>
  <si>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</si>
  <si>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</si>
  <si>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</si>
  <si>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</si>
  <si>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</si>
  <si>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</si>
  <si>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</si>
  <si>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</si>
  <si>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</si>
  <si>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</si>
  <si>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</si>
  <si>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</si>
  <si>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</si>
  <si>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</si>
  <si>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</si>
  <si>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</si>
  <si>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</si>
  <si>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</si>
  <si>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</si>
  <si>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</si>
  <si>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</si>
  <si>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</si>
  <si>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</si>
  <si>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</si>
  <si>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</si>
  <si>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</si>
  <si>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</si>
  <si>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</si>
  <si>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</si>
  <si>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</si>
  <si>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</si>
  <si>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</si>
  <si>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</si>
  <si>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</si>
  <si>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</si>
  <si>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</si>
  <si>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</si>
  <si>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</si>
  <si>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</si>
  <si>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</si>
  <si>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</si>
  <si>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</si>
  <si>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</si>
  <si>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</si>
  <si>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</si>
  <si>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</si>
  <si>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</si>
  <si>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</si>
  <si>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</si>
  <si>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</si>
  <si>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</si>
  <si>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</si>
  <si>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</si>
  <si>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</si>
  <si>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</si>
  <si>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</si>
  <si>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</si>
  <si>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</si>
  <si>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</si>
  <si>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</si>
  <si>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</si>
  <si>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</si>
  <si>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</si>
  <si>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</si>
  <si>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</si>
  <si>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</si>
  <si>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</si>
  <si>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</si>
  <si>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</si>
  <si>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</si>
  <si>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</si>
  <si>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</si>
  <si>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</si>
  <si>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</si>
  <si>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</si>
  <si>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</si>
  <si>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</si>
  <si>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</si>
  <si>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</si>
  <si>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</si>
  <si>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</si>
  <si>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</si>
  <si>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</si>
  <si>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</si>
  <si>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</si>
  <si>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</si>
  <si>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</si>
  <si>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</si>
  <si>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</si>
  <si>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</si>
  <si>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</si>
  <si>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</si>
  <si>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</si>
  <si>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</si>
  <si>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</si>
  <si>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</si>
  <si>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</si>
  <si>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</si>
  <si>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</si>
  <si>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Estados de Situación Financiera Separados</t>
  </si>
  <si>
    <t>Saldos al 30 de junio de 2025 y 2024</t>
  </si>
  <si>
    <t>Estados de Resultados Integrales Separados</t>
  </si>
  <si>
    <t>Del 1 de enero al 30 de junio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</si>
</sst>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3" fontId="13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  <xf numFmtId="49" fontId="18" fillId="0" borderId="0" xfId="0" quotePrefix="1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 indent="3"/>
    </xf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84"/>
  <sheetViews>
    <sheetView showGridLines="0" view="pageBreakPreview" zoomScale="95" zoomScaleNormal="85" zoomScaleSheetLayoutView="95" workbookViewId="0">
      <pane xSplit="2" ySplit="6" topLeftCell="C62" activePane="bottomRight" state="frozen"/>
      <selection activeCell="F1" sqref="F1"/>
      <selection pane="topRight" activeCell="H1" sqref="H1"/>
      <selection pane="bottomLeft" activeCell="F5" sqref="F5"/>
      <selection pane="bottomRight" activeCell="F53" sqref="F53"/>
    </sheetView>
  </sheetViews>
  <sheetFormatPr baseColWidth="10" defaultColWidth="10.85546875" defaultRowHeight="15" outlineLevelRow="1" x14ac:dyDescent="0.25"/>
  <cols>
    <col min="1" max="1" width="3.5703125" customWidth="1"/>
    <col min="2" max="2" width="58.42578125" customWidth="1"/>
    <col min="3" max="4" width="11.85546875" customWidth="1"/>
  </cols>
  <sheetData>
    <row r="1" spans="2:4" ht="18" x14ac:dyDescent="0.25">
      <c r="B1" s="1" t="s">
        <v>2</v>
      </c>
    </row>
    <row r="2" spans="2:4" ht="15.75" x14ac:dyDescent="0.25">
      <c r="B2" s="2" t="s">
        <v>120</v>
      </c>
    </row>
    <row r="3" spans="2:4" ht="15.75" x14ac:dyDescent="0.25">
      <c r="B3" s="2" t="s">
        <v>121</v>
      </c>
    </row>
    <row r="4" spans="2:4" x14ac:dyDescent="0.25">
      <c r="B4" s="3" t="s">
        <v>103</v>
      </c>
    </row>
    <row r="5" spans="2:4" x14ac:dyDescent="0.25">
      <c r="B5" s="3"/>
    </row>
    <row r="6" spans="2:4" x14ac:dyDescent="0.25">
      <c r="C6" s="46">
        <v>2025</v>
      </c>
      <c r="D6" s="46">
        <v>2024</v>
      </c>
    </row>
    <row r="7" spans="2:4" x14ac:dyDescent="0.25">
      <c r="B7" s="21" t="s">
        <v>0</v>
      </c>
      <c r="C7" s="32"/>
      <c r="D7" s="32"/>
    </row>
    <row r="8" spans="2:4" x14ac:dyDescent="0.25">
      <c r="B8" s="5" t="s">
        <v>3</v>
      </c>
      <c r="C8" s="14">
        <f>SUM(C9:C10)</f>
        <v>772129.1</v>
      </c>
      <c r="D8" s="14">
        <f>SUM(D9:D10)</f>
        <v>536320.79999999993</v>
      </c>
    </row>
    <row r="9" spans="2:4" hidden="1" outlineLevel="1" x14ac:dyDescent="0.25">
      <c r="B9" s="6" t="s">
        <v>4</v>
      </c>
      <c r="C9" s="15">
        <v>767092.1</v>
      </c>
      <c r="D9" s="15">
        <v>536282.69999999995</v>
      </c>
    </row>
    <row r="10" spans="2:4" hidden="1" outlineLevel="1" x14ac:dyDescent="0.25">
      <c r="B10" s="6" t="s">
        <v>5</v>
      </c>
      <c r="C10" s="15">
        <v>5037</v>
      </c>
      <c r="D10" s="15">
        <v>38.1</v>
      </c>
    </row>
    <row r="11" spans="2:4" collapsed="1" x14ac:dyDescent="0.25">
      <c r="B11" s="5" t="s">
        <v>6</v>
      </c>
      <c r="C11" s="14">
        <f>SUM(C12:C14)</f>
        <v>536000.6</v>
      </c>
      <c r="D11" s="14">
        <f>SUM(D12:D14)</f>
        <v>472236.4</v>
      </c>
    </row>
    <row r="12" spans="2:4" hidden="1" outlineLevel="1" x14ac:dyDescent="0.25">
      <c r="B12" s="6" t="s">
        <v>7</v>
      </c>
      <c r="C12" s="15">
        <v>57242.5</v>
      </c>
      <c r="D12" s="15">
        <v>0</v>
      </c>
    </row>
    <row r="13" spans="2:4" hidden="1" outlineLevel="1" x14ac:dyDescent="0.25">
      <c r="B13" s="6" t="s">
        <v>8</v>
      </c>
      <c r="C13" s="15">
        <v>0</v>
      </c>
      <c r="D13" s="15">
        <v>0</v>
      </c>
    </row>
    <row r="14" spans="2:4" hidden="1" outlineLevel="1" x14ac:dyDescent="0.25">
      <c r="B14" s="6" t="s">
        <v>9</v>
      </c>
      <c r="C14" s="15">
        <v>478758.1</v>
      </c>
      <c r="D14" s="15">
        <v>472236.4</v>
      </c>
    </row>
    <row r="15" spans="2:4" hidden="1" collapsed="1" x14ac:dyDescent="0.25">
      <c r="B15" s="5" t="s">
        <v>10</v>
      </c>
      <c r="C15" s="14"/>
      <c r="D15" s="14">
        <v>0</v>
      </c>
    </row>
    <row r="16" spans="2:4" hidden="1" x14ac:dyDescent="0.25">
      <c r="B16" s="5" t="s">
        <v>11</v>
      </c>
      <c r="C16" s="14"/>
      <c r="D16" s="14">
        <v>0</v>
      </c>
    </row>
    <row r="17" spans="2:4" x14ac:dyDescent="0.25">
      <c r="B17" s="5" t="s">
        <v>12</v>
      </c>
      <c r="C17" s="14">
        <f>SUM(C18:C21)</f>
        <v>3083557.2</v>
      </c>
      <c r="D17" s="14">
        <f>SUM(D18:D21)</f>
        <v>2901002.2</v>
      </c>
    </row>
    <row r="18" spans="2:4" hidden="1" outlineLevel="1" x14ac:dyDescent="0.25">
      <c r="B18" s="6" t="s">
        <v>13</v>
      </c>
      <c r="C18" s="15">
        <v>428841.3</v>
      </c>
      <c r="D18" s="15">
        <v>392197.2</v>
      </c>
    </row>
    <row r="19" spans="2:4" hidden="1" outlineLevel="1" x14ac:dyDescent="0.25">
      <c r="B19" s="6" t="s">
        <v>14</v>
      </c>
      <c r="C19" s="15">
        <v>2703213.7</v>
      </c>
      <c r="D19" s="15">
        <v>2555633.5</v>
      </c>
    </row>
    <row r="20" spans="2:4" hidden="1" outlineLevel="1" x14ac:dyDescent="0.25">
      <c r="B20" s="6" t="s">
        <v>15</v>
      </c>
      <c r="C20" s="15">
        <v>36566.199999999997</v>
      </c>
      <c r="D20" s="15">
        <v>78637.100000000006</v>
      </c>
    </row>
    <row r="21" spans="2:4" hidden="1" outlineLevel="1" x14ac:dyDescent="0.25">
      <c r="B21" s="6" t="s">
        <v>16</v>
      </c>
      <c r="C21" s="15">
        <v>-85064</v>
      </c>
      <c r="D21" s="15">
        <v>-125465.60000000001</v>
      </c>
    </row>
    <row r="22" spans="2:4" collapsed="1" x14ac:dyDescent="0.25">
      <c r="B22" s="5" t="s">
        <v>17</v>
      </c>
      <c r="C22" s="14">
        <v>38922.400000000001</v>
      </c>
      <c r="D22" s="14">
        <v>41575.4</v>
      </c>
    </row>
    <row r="23" spans="2:4" x14ac:dyDescent="0.25">
      <c r="B23" s="5" t="s">
        <v>18</v>
      </c>
      <c r="C23" s="14">
        <v>110801.60000000001</v>
      </c>
      <c r="D23" s="14">
        <v>113741.3</v>
      </c>
    </row>
    <row r="24" spans="2:4" x14ac:dyDescent="0.25">
      <c r="B24" s="5" t="s">
        <v>19</v>
      </c>
      <c r="C24" s="14">
        <v>404.5</v>
      </c>
      <c r="D24" s="14">
        <v>1492.4</v>
      </c>
    </row>
    <row r="25" spans="2:4" hidden="1" x14ac:dyDescent="0.25">
      <c r="B25" s="5" t="s">
        <v>20</v>
      </c>
      <c r="C25" s="14"/>
      <c r="D25" s="14">
        <v>0</v>
      </c>
    </row>
    <row r="26" spans="2:4" x14ac:dyDescent="0.25">
      <c r="B26" s="5" t="s">
        <v>21</v>
      </c>
      <c r="C26" s="14">
        <v>31739.8</v>
      </c>
      <c r="D26" s="14">
        <v>31506</v>
      </c>
    </row>
    <row r="27" spans="2:4" x14ac:dyDescent="0.25">
      <c r="B27" s="5" t="s">
        <v>22</v>
      </c>
      <c r="C27" s="14">
        <v>8217.2999999999993</v>
      </c>
      <c r="D27" s="14">
        <v>10871.300000000001</v>
      </c>
    </row>
    <row r="28" spans="2:4" x14ac:dyDescent="0.25">
      <c r="B28" s="8" t="s">
        <v>23</v>
      </c>
      <c r="C28" s="16">
        <f>C8+C11+C15+C16+C17+C22+C23+C24+C25+C26+C27</f>
        <v>4581772.5</v>
      </c>
      <c r="D28" s="16">
        <f>D8+D11+D15+D16+D17+D22+D23+D24+D25+D26+D27</f>
        <v>4108745.8</v>
      </c>
    </row>
    <row r="29" spans="2:4" x14ac:dyDescent="0.25">
      <c r="B29" s="7"/>
      <c r="C29" s="17"/>
      <c r="D29" s="17"/>
    </row>
    <row r="30" spans="2:4" x14ac:dyDescent="0.25">
      <c r="B30" s="21" t="s">
        <v>1</v>
      </c>
      <c r="C30" s="19"/>
      <c r="D30" s="19"/>
    </row>
    <row r="31" spans="2:4" hidden="1" x14ac:dyDescent="0.25">
      <c r="B31" s="5" t="s">
        <v>24</v>
      </c>
      <c r="C31" s="18"/>
      <c r="D31" s="18">
        <v>0</v>
      </c>
    </row>
    <row r="32" spans="2:4" hidden="1" x14ac:dyDescent="0.25">
      <c r="B32" s="5" t="s">
        <v>25</v>
      </c>
      <c r="C32" s="18"/>
      <c r="D32" s="18">
        <v>0</v>
      </c>
    </row>
    <row r="33" spans="2:4" x14ac:dyDescent="0.25">
      <c r="B33" s="5" t="s">
        <v>26</v>
      </c>
      <c r="C33" s="18">
        <f>SUM(C34:C38)</f>
        <v>3995532.4999999995</v>
      </c>
      <c r="D33" s="18">
        <f>SUM(D34:D38)</f>
        <v>3546903</v>
      </c>
    </row>
    <row r="34" spans="2:4" hidden="1" outlineLevel="1" x14ac:dyDescent="0.25">
      <c r="B34" s="6" t="s">
        <v>27</v>
      </c>
      <c r="C34" s="15">
        <v>3669876.9</v>
      </c>
      <c r="D34" s="15">
        <v>3093160.9</v>
      </c>
    </row>
    <row r="35" spans="2:4" hidden="1" outlineLevel="1" x14ac:dyDescent="0.25">
      <c r="B35" s="6" t="s">
        <v>28</v>
      </c>
      <c r="C35" s="15">
        <v>0</v>
      </c>
      <c r="D35" s="15">
        <v>0</v>
      </c>
    </row>
    <row r="36" spans="2:4" hidden="1" outlineLevel="1" x14ac:dyDescent="0.25">
      <c r="B36" s="6" t="s">
        <v>29</v>
      </c>
      <c r="C36" s="15">
        <v>189688.8</v>
      </c>
      <c r="D36" s="15">
        <v>257246.1</v>
      </c>
    </row>
    <row r="37" spans="2:4" hidden="1" outlineLevel="1" x14ac:dyDescent="0.25">
      <c r="B37" s="6" t="s">
        <v>30</v>
      </c>
      <c r="C37" s="15">
        <v>135966.79999999999</v>
      </c>
      <c r="D37" s="15">
        <v>196496</v>
      </c>
    </row>
    <row r="38" spans="2:4" hidden="1" outlineLevel="1" x14ac:dyDescent="0.25">
      <c r="B38" s="6" t="s">
        <v>31</v>
      </c>
      <c r="C38" s="15">
        <v>0</v>
      </c>
      <c r="D38" s="15">
        <v>0</v>
      </c>
    </row>
    <row r="39" spans="2:4" collapsed="1" x14ac:dyDescent="0.25">
      <c r="B39" s="5" t="s">
        <v>32</v>
      </c>
      <c r="C39" s="18">
        <v>20002.8</v>
      </c>
      <c r="D39" s="18">
        <v>19527.5</v>
      </c>
    </row>
    <row r="40" spans="2:4" x14ac:dyDescent="0.25">
      <c r="B40" s="5" t="s">
        <v>33</v>
      </c>
      <c r="C40" s="18">
        <v>43893.3</v>
      </c>
      <c r="D40" s="18">
        <v>43463.4</v>
      </c>
    </row>
    <row r="41" spans="2:4" x14ac:dyDescent="0.25">
      <c r="B41" s="5" t="s">
        <v>34</v>
      </c>
      <c r="C41" s="18">
        <v>10968.1</v>
      </c>
      <c r="D41" s="18">
        <v>10362.799999999999</v>
      </c>
    </row>
    <row r="42" spans="2:4" x14ac:dyDescent="0.25">
      <c r="B42" s="5" t="s">
        <v>35</v>
      </c>
      <c r="C42" s="18">
        <v>39981</v>
      </c>
      <c r="D42" s="18">
        <v>45489</v>
      </c>
    </row>
    <row r="43" spans="2:4" hidden="1" x14ac:dyDescent="0.25">
      <c r="B43" s="5" t="s">
        <v>36</v>
      </c>
      <c r="C43" s="18"/>
      <c r="D43" s="18">
        <v>0</v>
      </c>
    </row>
    <row r="44" spans="2:4" x14ac:dyDescent="0.25">
      <c r="B44" s="9" t="s">
        <v>37</v>
      </c>
      <c r="C44" s="16">
        <f>C31+C32+C33+C39+C40+C41+C42+C43</f>
        <v>4110377.6999999993</v>
      </c>
      <c r="D44" s="16">
        <f>D31+D32+D33+D39+D40+D41+D42+D43</f>
        <v>3665745.6999999997</v>
      </c>
    </row>
    <row r="45" spans="2:4" x14ac:dyDescent="0.25">
      <c r="B45" s="7"/>
      <c r="C45" s="17"/>
      <c r="D45" s="17"/>
    </row>
    <row r="46" spans="2:4" x14ac:dyDescent="0.25">
      <c r="B46" s="33" t="s">
        <v>38</v>
      </c>
      <c r="C46" s="19"/>
      <c r="D46" s="19"/>
    </row>
    <row r="47" spans="2:4" x14ac:dyDescent="0.25">
      <c r="B47" s="5" t="s">
        <v>39</v>
      </c>
      <c r="C47" s="18">
        <v>204701.8</v>
      </c>
      <c r="D47" s="18">
        <v>204701.8</v>
      </c>
    </row>
    <row r="48" spans="2:4" x14ac:dyDescent="0.25">
      <c r="B48" s="5" t="s">
        <v>40</v>
      </c>
      <c r="C48" s="18">
        <f>SUM(C49:C50)</f>
        <v>90187.9</v>
      </c>
      <c r="D48" s="18">
        <f>SUM(D49:D50)</f>
        <v>90187.9</v>
      </c>
    </row>
    <row r="49" spans="2:4" hidden="1" outlineLevel="1" x14ac:dyDescent="0.25">
      <c r="B49" s="10" t="s">
        <v>41</v>
      </c>
      <c r="C49" s="19">
        <v>90187.9</v>
      </c>
      <c r="D49" s="19">
        <v>90187.9</v>
      </c>
    </row>
    <row r="50" spans="2:4" hidden="1" outlineLevel="1" x14ac:dyDescent="0.25">
      <c r="B50" s="10" t="s">
        <v>42</v>
      </c>
      <c r="C50" s="19">
        <v>0</v>
      </c>
      <c r="D50" s="19">
        <v>0</v>
      </c>
    </row>
    <row r="51" spans="2:4" collapsed="1" x14ac:dyDescent="0.25">
      <c r="B51" s="5" t="s">
        <v>43</v>
      </c>
      <c r="C51" s="18">
        <f>SUM(C52:C53)</f>
        <v>117141.1</v>
      </c>
      <c r="D51" s="18">
        <f>SUM(D52:D53)</f>
        <v>92139.5</v>
      </c>
    </row>
    <row r="52" spans="2:4" outlineLevel="1" x14ac:dyDescent="0.25">
      <c r="B52" s="10" t="s">
        <v>114</v>
      </c>
      <c r="C52" s="19">
        <v>84881.8</v>
      </c>
      <c r="D52" s="19">
        <v>66002.2</v>
      </c>
    </row>
    <row r="53" spans="2:4" outlineLevel="1" x14ac:dyDescent="0.25">
      <c r="B53" s="10" t="s">
        <v>113</v>
      </c>
      <c r="C53" s="19">
        <v>32259.3</v>
      </c>
      <c r="D53" s="19">
        <v>26137.3</v>
      </c>
    </row>
    <row r="54" spans="2:4" hidden="1" x14ac:dyDescent="0.25">
      <c r="B54" s="5" t="s">
        <v>44</v>
      </c>
      <c r="C54" s="18"/>
      <c r="D54" s="18">
        <v>0</v>
      </c>
    </row>
    <row r="55" spans="2:4" x14ac:dyDescent="0.25">
      <c r="B55" s="5" t="s">
        <v>45</v>
      </c>
      <c r="C55" s="18">
        <f>SUM(C56:C57)</f>
        <v>45776.800000000003</v>
      </c>
      <c r="D55" s="18">
        <f>SUM(D56:D57)</f>
        <v>42500.4</v>
      </c>
    </row>
    <row r="56" spans="2:4" hidden="1" outlineLevel="1" x14ac:dyDescent="0.25">
      <c r="B56" s="10" t="s">
        <v>46</v>
      </c>
      <c r="C56" s="19">
        <v>45776.800000000003</v>
      </c>
      <c r="D56" s="19">
        <v>42500.4</v>
      </c>
    </row>
    <row r="57" spans="2:4" hidden="1" outlineLevel="1" x14ac:dyDescent="0.25">
      <c r="B57" s="10" t="s">
        <v>47</v>
      </c>
      <c r="C57" s="19">
        <v>0</v>
      </c>
      <c r="D57" s="19">
        <v>0</v>
      </c>
    </row>
    <row r="58" spans="2:4" collapsed="1" x14ac:dyDescent="0.25">
      <c r="B58" s="5" t="s">
        <v>48</v>
      </c>
      <c r="C58" s="18">
        <f>SUM(C59:C60)</f>
        <v>13587.2</v>
      </c>
      <c r="D58" s="18">
        <f>SUM(D59:D60)</f>
        <v>13470.5</v>
      </c>
    </row>
    <row r="59" spans="2:4" hidden="1" outlineLevel="1" x14ac:dyDescent="0.25">
      <c r="B59" s="10" t="s">
        <v>49</v>
      </c>
      <c r="C59" s="19">
        <v>13587.2</v>
      </c>
      <c r="D59" s="19">
        <v>13470.5</v>
      </c>
    </row>
    <row r="60" spans="2:4" hidden="1" outlineLevel="1" x14ac:dyDescent="0.25">
      <c r="B60" s="10" t="s">
        <v>50</v>
      </c>
      <c r="C60" s="19">
        <v>0</v>
      </c>
      <c r="D60" s="19">
        <v>0</v>
      </c>
    </row>
    <row r="61" spans="2:4" hidden="1" collapsed="1" x14ac:dyDescent="0.25">
      <c r="B61" s="5" t="s">
        <v>51</v>
      </c>
      <c r="C61" s="18">
        <v>0</v>
      </c>
      <c r="D61" s="18">
        <v>0</v>
      </c>
    </row>
    <row r="62" spans="2:4" x14ac:dyDescent="0.25">
      <c r="B62" s="11" t="s">
        <v>52</v>
      </c>
      <c r="C62" s="20">
        <f>C47+C48+C51+C54+C55+C58+C61</f>
        <v>471394.79999999993</v>
      </c>
      <c r="D62" s="20">
        <f>D47+D48+D51+D54+D55+D58+D61</f>
        <v>443000.1</v>
      </c>
    </row>
    <row r="63" spans="2:4" s="12" customFormat="1" ht="9" customHeight="1" x14ac:dyDescent="0.25">
      <c r="B63" s="13"/>
      <c r="C63" s="14"/>
      <c r="D63" s="14"/>
    </row>
    <row r="64" spans="2:4" x14ac:dyDescent="0.25">
      <c r="B64" s="8" t="s">
        <v>53</v>
      </c>
      <c r="C64" s="16">
        <f>C44+C62</f>
        <v>4581772.4999999991</v>
      </c>
      <c r="D64" s="16">
        <f>D44+D62</f>
        <v>4108745.8</v>
      </c>
    </row>
    <row r="65" spans="2:5" x14ac:dyDescent="0.25">
      <c r="C65" s="43">
        <f>C64-C28</f>
        <v>0</v>
      </c>
      <c r="D65" s="43">
        <f>D64-D28</f>
        <v>0</v>
      </c>
    </row>
    <row r="66" spans="2:5" x14ac:dyDescent="0.25">
      <c r="B66" s="35" t="s">
        <v>105</v>
      </c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35"/>
      <c r="D69" s="35"/>
      <c r="E69" s="35"/>
    </row>
    <row r="70" spans="2:5" x14ac:dyDescent="0.25">
      <c r="B70" s="35"/>
      <c r="C70" s="35"/>
      <c r="D70" s="35"/>
      <c r="E70" s="35"/>
    </row>
    <row r="71" spans="2:5" ht="15.75" x14ac:dyDescent="0.25">
      <c r="B71" s="50" t="s">
        <v>107</v>
      </c>
      <c r="C71" s="50"/>
      <c r="D71" s="50"/>
      <c r="E71" s="35"/>
    </row>
    <row r="72" spans="2:5" ht="15.75" x14ac:dyDescent="0.25">
      <c r="B72" s="50" t="s">
        <v>112</v>
      </c>
      <c r="C72" s="50"/>
      <c r="D72" s="50"/>
      <c r="E72" s="35"/>
    </row>
    <row r="73" spans="2:5" ht="15.75" x14ac:dyDescent="0.25">
      <c r="B73" s="37"/>
      <c r="C73" s="44"/>
      <c r="D73" s="37"/>
      <c r="E73" s="35"/>
    </row>
    <row r="74" spans="2:5" ht="15.75" x14ac:dyDescent="0.25">
      <c r="B74" s="37"/>
      <c r="C74" s="44"/>
      <c r="D74" s="37"/>
      <c r="E74" s="35"/>
    </row>
    <row r="75" spans="2:5" ht="15.75" x14ac:dyDescent="0.25">
      <c r="B75" s="37"/>
      <c r="C75" s="38"/>
      <c r="D75" s="38"/>
      <c r="E75" s="36"/>
    </row>
    <row r="76" spans="2:5" ht="15.75" x14ac:dyDescent="0.25">
      <c r="B76" s="37"/>
      <c r="C76" s="38"/>
      <c r="D76" s="38"/>
      <c r="E76" s="36"/>
    </row>
    <row r="77" spans="2:5" ht="15.75" x14ac:dyDescent="0.25">
      <c r="B77" s="51" t="s">
        <v>108</v>
      </c>
      <c r="C77" s="51"/>
      <c r="D77" s="51"/>
      <c r="E77" s="35"/>
    </row>
    <row r="78" spans="2:5" ht="15.75" x14ac:dyDescent="0.25">
      <c r="B78" s="51" t="s">
        <v>106</v>
      </c>
      <c r="C78" s="51"/>
      <c r="D78" s="51"/>
      <c r="E78" s="35"/>
    </row>
    <row r="79" spans="2:5" x14ac:dyDescent="0.25">
      <c r="B79" s="35"/>
      <c r="C79" s="35"/>
      <c r="D79" s="35"/>
      <c r="E79" s="35"/>
    </row>
    <row r="80" spans="2:5" x14ac:dyDescent="0.25">
      <c r="B80" s="35"/>
      <c r="C80" s="35"/>
      <c r="D80" s="35"/>
      <c r="E80" s="35"/>
    </row>
    <row r="81" spans="2:5" x14ac:dyDescent="0.25">
      <c r="E81" s="36"/>
    </row>
    <row r="82" spans="2:5" x14ac:dyDescent="0.25">
      <c r="E82" s="36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</sheetData>
  <mergeCells count="4">
    <mergeCell ref="B71:D71"/>
    <mergeCell ref="B72:D72"/>
    <mergeCell ref="B77:D77"/>
    <mergeCell ref="B78:D78"/>
  </mergeCells>
  <pageMargins left="1.1023622047244095" right="0.70866141732283472" top="0.74803149606299213" bottom="0.4724409448818898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95"/>
  <sheetViews>
    <sheetView showGridLines="0" tabSelected="1" view="pageBreakPreview" zoomScale="65" zoomScaleNormal="85" zoomScaleSheetLayoutView="65" workbookViewId="0">
      <pane xSplit="2" ySplit="6" topLeftCell="C7" activePane="bottomRight" state="frozen"/>
      <selection activeCell="H1" sqref="H1"/>
      <selection pane="topRight" activeCell="J1" sqref="J1"/>
      <selection pane="bottomLeft" activeCell="H5" sqref="H5"/>
      <selection pane="bottomRight" activeCell="C80" sqref="C80"/>
    </sheetView>
  </sheetViews>
  <sheetFormatPr baseColWidth="10" defaultColWidth="10.85546875" defaultRowHeight="15" x14ac:dyDescent="0.25"/>
  <cols>
    <col min="1" max="1" width="3.85546875" customWidth="1"/>
    <col min="2" max="2" width="88.5703125" customWidth="1"/>
    <col min="3" max="4" width="14.85546875" bestFit="1" customWidth="1"/>
  </cols>
  <sheetData>
    <row r="1" spans="2:4" ht="18" x14ac:dyDescent="0.25">
      <c r="B1" s="1" t="s">
        <v>2</v>
      </c>
    </row>
    <row r="2" spans="2:4" ht="15.75" x14ac:dyDescent="0.25">
      <c r="B2" s="2" t="s">
        <v>122</v>
      </c>
    </row>
    <row r="3" spans="2:4" ht="15.75" x14ac:dyDescent="0.25">
      <c r="B3" s="2" t="s">
        <v>123</v>
      </c>
    </row>
    <row r="4" spans="2:4" x14ac:dyDescent="0.25">
      <c r="B4" s="3" t="s">
        <v>104</v>
      </c>
    </row>
    <row r="5" spans="2:4" x14ac:dyDescent="0.25">
      <c r="B5" s="3"/>
      <c r="C5" s="47">
        <v>2025</v>
      </c>
      <c r="D5" s="47">
        <v>2024</v>
      </c>
    </row>
    <row r="6" spans="2:4" x14ac:dyDescent="0.25">
      <c r="B6" s="7"/>
      <c r="C6" s="34"/>
      <c r="D6" s="34"/>
    </row>
    <row r="7" spans="2:4" x14ac:dyDescent="0.25">
      <c r="B7" s="21" t="s">
        <v>54</v>
      </c>
      <c r="C7" s="29">
        <f>SUM(C8:C12)</f>
        <v>174843.2</v>
      </c>
      <c r="D7" s="29">
        <f>SUM(D8:D12)</f>
        <v>164585.4</v>
      </c>
    </row>
    <row r="8" spans="2:4" x14ac:dyDescent="0.25">
      <c r="B8" s="22" t="s">
        <v>55</v>
      </c>
      <c r="C8" s="17">
        <v>666.1</v>
      </c>
      <c r="D8" s="17">
        <v>0</v>
      </c>
    </row>
    <row r="9" spans="2:4" hidden="1" x14ac:dyDescent="0.25">
      <c r="B9" s="22" t="s">
        <v>56</v>
      </c>
      <c r="C9" s="17">
        <v>0</v>
      </c>
      <c r="D9" s="17">
        <v>0</v>
      </c>
    </row>
    <row r="10" spans="2:4" x14ac:dyDescent="0.25">
      <c r="B10" s="22" t="s">
        <v>57</v>
      </c>
      <c r="C10" s="17">
        <v>26011.9</v>
      </c>
      <c r="D10" s="17">
        <v>26408</v>
      </c>
    </row>
    <row r="11" spans="2:4" x14ac:dyDescent="0.25">
      <c r="B11" s="22" t="s">
        <v>58</v>
      </c>
      <c r="C11" s="17">
        <v>148165.20000000001</v>
      </c>
      <c r="D11" s="17">
        <v>138177.4</v>
      </c>
    </row>
    <row r="12" spans="2:4" hidden="1" x14ac:dyDescent="0.25">
      <c r="B12" s="22" t="s">
        <v>59</v>
      </c>
      <c r="C12" s="17"/>
      <c r="D12" s="17">
        <v>0</v>
      </c>
    </row>
    <row r="13" spans="2:4" x14ac:dyDescent="0.25">
      <c r="B13" s="7"/>
      <c r="C13" s="17"/>
      <c r="D13" s="17"/>
    </row>
    <row r="14" spans="2:4" x14ac:dyDescent="0.25">
      <c r="B14" s="21" t="s">
        <v>60</v>
      </c>
      <c r="C14" s="29">
        <f>SUM(C15:C19)</f>
        <v>-47935.299999999996</v>
      </c>
      <c r="D14" s="29">
        <f>SUM(D15:D19)</f>
        <v>-46163.799999999996</v>
      </c>
    </row>
    <row r="15" spans="2:4" x14ac:dyDescent="0.25">
      <c r="B15" s="22" t="s">
        <v>27</v>
      </c>
      <c r="C15" s="17">
        <v>-35558.1</v>
      </c>
      <c r="D15" s="17">
        <v>-29062.6</v>
      </c>
    </row>
    <row r="16" spans="2:4" hidden="1" x14ac:dyDescent="0.25">
      <c r="B16" s="22" t="s">
        <v>61</v>
      </c>
      <c r="C16" s="17">
        <v>0</v>
      </c>
      <c r="D16" s="17">
        <v>0</v>
      </c>
    </row>
    <row r="17" spans="2:4" x14ac:dyDescent="0.25">
      <c r="B17" s="22" t="s">
        <v>30</v>
      </c>
      <c r="C17" s="17">
        <v>-4447.2</v>
      </c>
      <c r="D17" s="17">
        <v>-6020.2</v>
      </c>
    </row>
    <row r="18" spans="2:4" x14ac:dyDescent="0.25">
      <c r="B18" s="22" t="s">
        <v>29</v>
      </c>
      <c r="C18" s="17">
        <v>-7815.9</v>
      </c>
      <c r="D18" s="17">
        <v>-10948</v>
      </c>
    </row>
    <row r="19" spans="2:4" x14ac:dyDescent="0.25">
      <c r="B19" s="22" t="s">
        <v>62</v>
      </c>
      <c r="C19" s="17">
        <v>-114.1</v>
      </c>
      <c r="D19" s="17">
        <v>-133</v>
      </c>
    </row>
    <row r="20" spans="2:4" x14ac:dyDescent="0.25">
      <c r="B20" s="7"/>
      <c r="C20" s="17"/>
      <c r="D20" s="17"/>
    </row>
    <row r="21" spans="2:4" x14ac:dyDescent="0.25">
      <c r="B21" s="9" t="s">
        <v>63</v>
      </c>
      <c r="C21" s="16">
        <f>C7+C14</f>
        <v>126907.90000000002</v>
      </c>
      <c r="D21" s="16">
        <f>D7+D14</f>
        <v>118421.6</v>
      </c>
    </row>
    <row r="22" spans="2:4" x14ac:dyDescent="0.25">
      <c r="B22" s="7"/>
      <c r="C22" s="17"/>
      <c r="D22" s="17"/>
    </row>
    <row r="23" spans="2:4" hidden="1" x14ac:dyDescent="0.25">
      <c r="B23" s="22" t="s">
        <v>64</v>
      </c>
      <c r="C23" s="17"/>
      <c r="D23" s="17">
        <v>0</v>
      </c>
    </row>
    <row r="24" spans="2:4" x14ac:dyDescent="0.25">
      <c r="B24" s="22" t="s">
        <v>115</v>
      </c>
      <c r="C24" s="17">
        <v>-202.4</v>
      </c>
      <c r="D24" s="17">
        <v>-233.6</v>
      </c>
    </row>
    <row r="25" spans="2:4" x14ac:dyDescent="0.25">
      <c r="B25" s="22" t="s">
        <v>116</v>
      </c>
      <c r="C25" s="17">
        <v>-28461.3</v>
      </c>
      <c r="D25" s="17">
        <v>-30318.6</v>
      </c>
    </row>
    <row r="26" spans="2:4" hidden="1" x14ac:dyDescent="0.25">
      <c r="B26" s="22" t="s">
        <v>65</v>
      </c>
      <c r="C26" s="17"/>
      <c r="D26" s="17">
        <v>0</v>
      </c>
    </row>
    <row r="27" spans="2:4" hidden="1" x14ac:dyDescent="0.25">
      <c r="B27" s="22" t="s">
        <v>66</v>
      </c>
      <c r="C27" s="17"/>
      <c r="D27" s="17">
        <v>0</v>
      </c>
    </row>
    <row r="28" spans="2:4" hidden="1" x14ac:dyDescent="0.25">
      <c r="B28" s="22" t="s">
        <v>67</v>
      </c>
      <c r="C28" s="17"/>
      <c r="D28" s="17">
        <v>0</v>
      </c>
    </row>
    <row r="29" spans="2:4" x14ac:dyDescent="0.25">
      <c r="B29" s="8" t="s">
        <v>68</v>
      </c>
      <c r="C29" s="16">
        <f>C21+SUM(C23:C28)</f>
        <v>98244.200000000026</v>
      </c>
      <c r="D29" s="16">
        <f>D21+SUM(D23:D28)</f>
        <v>87869.400000000009</v>
      </c>
    </row>
    <row r="30" spans="2:4" x14ac:dyDescent="0.25">
      <c r="B30" s="7"/>
      <c r="C30" s="17"/>
      <c r="D30" s="17"/>
    </row>
    <row r="31" spans="2:4" x14ac:dyDescent="0.25">
      <c r="B31" s="22" t="s">
        <v>69</v>
      </c>
      <c r="C31" s="17">
        <v>17091.8</v>
      </c>
      <c r="D31" s="17">
        <v>13547.1</v>
      </c>
    </row>
    <row r="32" spans="2:4" x14ac:dyDescent="0.25">
      <c r="B32" s="22" t="s">
        <v>70</v>
      </c>
      <c r="C32" s="17">
        <v>-12386.2</v>
      </c>
      <c r="D32" s="17">
        <v>-10038.4</v>
      </c>
    </row>
    <row r="33" spans="2:4" x14ac:dyDescent="0.25">
      <c r="B33" s="23" t="s">
        <v>71</v>
      </c>
      <c r="C33" s="29">
        <f>SUM(C31:C32)</f>
        <v>4705.5999999999985</v>
      </c>
      <c r="D33" s="29">
        <f>SUM(D31:D32)</f>
        <v>3508.7000000000007</v>
      </c>
    </row>
    <row r="34" spans="2:4" x14ac:dyDescent="0.25">
      <c r="B34" s="7"/>
      <c r="C34" s="17"/>
      <c r="D34" s="17"/>
    </row>
    <row r="35" spans="2:4" hidden="1" x14ac:dyDescent="0.25">
      <c r="B35" s="22" t="s">
        <v>72</v>
      </c>
      <c r="C35" s="17"/>
      <c r="D35" s="17">
        <v>0</v>
      </c>
    </row>
    <row r="36" spans="2:4" x14ac:dyDescent="0.25">
      <c r="B36" s="22" t="s">
        <v>117</v>
      </c>
      <c r="C36" s="17">
        <v>1412.3</v>
      </c>
      <c r="D36" s="17">
        <v>578</v>
      </c>
    </row>
    <row r="37" spans="2:4" x14ac:dyDescent="0.25">
      <c r="B37" s="22" t="s">
        <v>118</v>
      </c>
      <c r="C37" s="17">
        <v>270.60000000000002</v>
      </c>
      <c r="D37" s="17">
        <v>205.4</v>
      </c>
    </row>
    <row r="38" spans="2:4" x14ac:dyDescent="0.25">
      <c r="B38" s="22" t="s">
        <v>119</v>
      </c>
      <c r="C38" s="17">
        <v>8003.2</v>
      </c>
      <c r="D38" s="17">
        <v>8151.2</v>
      </c>
    </row>
    <row r="39" spans="2:4" x14ac:dyDescent="0.25">
      <c r="B39" s="8" t="s">
        <v>73</v>
      </c>
      <c r="C39" s="16">
        <f>C29+C33+SUM(C35:C38)</f>
        <v>112635.90000000002</v>
      </c>
      <c r="D39" s="16">
        <f>D29+D33+SUM(D35:D38)</f>
        <v>100312.70000000001</v>
      </c>
    </row>
    <row r="40" spans="2:4" x14ac:dyDescent="0.25">
      <c r="B40" s="7"/>
      <c r="C40" s="17"/>
      <c r="D40" s="17"/>
    </row>
    <row r="41" spans="2:4" x14ac:dyDescent="0.25">
      <c r="B41" s="21" t="s">
        <v>74</v>
      </c>
      <c r="C41" s="29">
        <f>SUM(C42:C45)</f>
        <v>-72485.7</v>
      </c>
      <c r="D41" s="29">
        <f>SUM(D42:D45)</f>
        <v>-68062.899999999994</v>
      </c>
    </row>
    <row r="42" spans="2:4" x14ac:dyDescent="0.25">
      <c r="B42" s="22" t="s">
        <v>75</v>
      </c>
      <c r="C42" s="17">
        <v>-37036.199999999997</v>
      </c>
      <c r="D42" s="17">
        <v>-35166.699999999997</v>
      </c>
    </row>
    <row r="43" spans="2:4" x14ac:dyDescent="0.25">
      <c r="B43" s="22" t="s">
        <v>76</v>
      </c>
      <c r="C43" s="17">
        <v>-22287.8</v>
      </c>
      <c r="D43" s="17">
        <v>-20976.7</v>
      </c>
    </row>
    <row r="44" spans="2:4" x14ac:dyDescent="0.25">
      <c r="B44" s="22" t="s">
        <v>77</v>
      </c>
      <c r="C44" s="17">
        <v>-12703.4</v>
      </c>
      <c r="D44" s="17">
        <v>-11721.8</v>
      </c>
    </row>
    <row r="45" spans="2:4" x14ac:dyDescent="0.25">
      <c r="B45" s="22" t="s">
        <v>78</v>
      </c>
      <c r="C45" s="17">
        <v>-458.3</v>
      </c>
      <c r="D45" s="17">
        <v>-197.7</v>
      </c>
    </row>
    <row r="46" spans="2:4" x14ac:dyDescent="0.25">
      <c r="B46" s="7"/>
      <c r="C46" s="17"/>
      <c r="D46" s="17"/>
    </row>
    <row r="47" spans="2:4" x14ac:dyDescent="0.25">
      <c r="B47" s="9" t="s">
        <v>79</v>
      </c>
      <c r="C47" s="16">
        <f>C39+C41</f>
        <v>40150.200000000026</v>
      </c>
      <c r="D47" s="16">
        <f>D39+D41</f>
        <v>32249.800000000017</v>
      </c>
    </row>
    <row r="48" spans="2:4" x14ac:dyDescent="0.25">
      <c r="B48" s="24" t="s">
        <v>80</v>
      </c>
      <c r="C48" s="29">
        <v>-7890.9</v>
      </c>
      <c r="D48" s="29">
        <v>-6112.5</v>
      </c>
    </row>
    <row r="49" spans="2:4" x14ac:dyDescent="0.25">
      <c r="B49" s="30" t="s">
        <v>81</v>
      </c>
      <c r="C49" s="31">
        <f>SUM(C47:C48)</f>
        <v>32259.300000000025</v>
      </c>
      <c r="D49" s="31">
        <f>SUM(D47:D48)</f>
        <v>26137.300000000017</v>
      </c>
    </row>
    <row r="50" spans="2:4" x14ac:dyDescent="0.25">
      <c r="B50" s="7"/>
      <c r="C50" s="17"/>
      <c r="D50" s="17"/>
    </row>
    <row r="51" spans="2:4" x14ac:dyDescent="0.25">
      <c r="B51" s="25" t="s">
        <v>82</v>
      </c>
      <c r="C51" s="16">
        <f>C52+C60</f>
        <v>0</v>
      </c>
      <c r="D51" s="16">
        <f>D52+D60</f>
        <v>0</v>
      </c>
    </row>
    <row r="52" spans="2:4" x14ac:dyDescent="0.25">
      <c r="B52" s="26" t="s">
        <v>83</v>
      </c>
      <c r="C52" s="29">
        <f>SUM(C53:C58)</f>
        <v>0</v>
      </c>
      <c r="D52" s="29">
        <f>SUM(D53:D58)</f>
        <v>0</v>
      </c>
    </row>
    <row r="53" spans="2:4" hidden="1" x14ac:dyDescent="0.25">
      <c r="B53" s="27" t="s">
        <v>84</v>
      </c>
      <c r="C53" s="17"/>
      <c r="D53" s="17">
        <v>0</v>
      </c>
    </row>
    <row r="54" spans="2:4" hidden="1" x14ac:dyDescent="0.25">
      <c r="B54" s="27" t="s">
        <v>85</v>
      </c>
      <c r="C54" s="17"/>
      <c r="D54" s="17">
        <v>0</v>
      </c>
    </row>
    <row r="55" spans="2:4" hidden="1" x14ac:dyDescent="0.25">
      <c r="B55" s="27" t="s">
        <v>86</v>
      </c>
      <c r="C55" s="17"/>
      <c r="D55" s="17">
        <v>0</v>
      </c>
    </row>
    <row r="56" spans="2:4" hidden="1" x14ac:dyDescent="0.25">
      <c r="B56" s="27" t="s">
        <v>87</v>
      </c>
      <c r="C56" s="17"/>
      <c r="D56" s="17">
        <v>0</v>
      </c>
    </row>
    <row r="57" spans="2:4" hidden="1" x14ac:dyDescent="0.25">
      <c r="B57" s="27" t="s">
        <v>88</v>
      </c>
      <c r="C57" s="17"/>
      <c r="D57" s="17">
        <v>0</v>
      </c>
    </row>
    <row r="58" spans="2:4" hidden="1" x14ac:dyDescent="0.25">
      <c r="B58" s="27" t="s">
        <v>89</v>
      </c>
      <c r="C58" s="17"/>
      <c r="D58" s="17">
        <v>0</v>
      </c>
    </row>
    <row r="59" spans="2:4" x14ac:dyDescent="0.25">
      <c r="B59" s="7"/>
      <c r="C59" s="17"/>
      <c r="D59" s="17"/>
    </row>
    <row r="60" spans="2:4" x14ac:dyDescent="0.25">
      <c r="B60" s="26" t="s">
        <v>90</v>
      </c>
      <c r="C60" s="29">
        <f>SUM(C61:C69)</f>
        <v>0</v>
      </c>
      <c r="D60" s="29">
        <f>SUM(D61:D69)</f>
        <v>0</v>
      </c>
    </row>
    <row r="61" spans="2:4" hidden="1" x14ac:dyDescent="0.25">
      <c r="B61" s="27" t="s">
        <v>91</v>
      </c>
      <c r="C61" s="17"/>
      <c r="D61" s="17">
        <v>0</v>
      </c>
    </row>
    <row r="62" spans="2:4" hidden="1" x14ac:dyDescent="0.25">
      <c r="B62" s="27" t="s">
        <v>92</v>
      </c>
      <c r="C62" s="17"/>
      <c r="D62" s="17">
        <v>0</v>
      </c>
    </row>
    <row r="63" spans="2:4" hidden="1" x14ac:dyDescent="0.25">
      <c r="B63" s="27" t="s">
        <v>93</v>
      </c>
      <c r="C63" s="17"/>
      <c r="D63" s="17">
        <v>0</v>
      </c>
    </row>
    <row r="64" spans="2:4" hidden="1" x14ac:dyDescent="0.25">
      <c r="B64" s="27" t="s">
        <v>86</v>
      </c>
      <c r="C64" s="17"/>
      <c r="D64" s="17">
        <v>0</v>
      </c>
    </row>
    <row r="65" spans="2:4" hidden="1" x14ac:dyDescent="0.25">
      <c r="B65" s="27" t="s">
        <v>94</v>
      </c>
      <c r="C65" s="17"/>
      <c r="D65" s="17">
        <v>0</v>
      </c>
    </row>
    <row r="66" spans="2:4" hidden="1" x14ac:dyDescent="0.25">
      <c r="B66" s="27" t="s">
        <v>87</v>
      </c>
      <c r="C66" s="17"/>
      <c r="D66" s="17">
        <v>0</v>
      </c>
    </row>
    <row r="67" spans="2:4" hidden="1" x14ac:dyDescent="0.25">
      <c r="B67" s="27" t="s">
        <v>95</v>
      </c>
      <c r="C67" s="17"/>
      <c r="D67" s="17">
        <v>0</v>
      </c>
    </row>
    <row r="68" spans="2:4" hidden="1" x14ac:dyDescent="0.25">
      <c r="B68" s="27" t="s">
        <v>96</v>
      </c>
      <c r="C68" s="17"/>
      <c r="D68" s="17">
        <v>0</v>
      </c>
    </row>
    <row r="69" spans="2:4" hidden="1" x14ac:dyDescent="0.25">
      <c r="B69" s="27" t="s">
        <v>97</v>
      </c>
      <c r="C69" s="17"/>
      <c r="D69" s="17">
        <v>0</v>
      </c>
    </row>
    <row r="70" spans="2:4" x14ac:dyDescent="0.25">
      <c r="B70" s="7"/>
      <c r="C70" s="17"/>
      <c r="D70" s="17"/>
    </row>
    <row r="71" spans="2:4" x14ac:dyDescent="0.25">
      <c r="B71" s="30" t="s">
        <v>98</v>
      </c>
      <c r="C71" s="31">
        <f>C49+C51</f>
        <v>32259.300000000025</v>
      </c>
      <c r="D71" s="31">
        <f>D49+D51</f>
        <v>26137.300000000017</v>
      </c>
    </row>
    <row r="72" spans="2:4" x14ac:dyDescent="0.25">
      <c r="B72" s="7"/>
      <c r="C72" s="4"/>
      <c r="D72" s="4"/>
    </row>
    <row r="73" spans="2:4" ht="29.25" x14ac:dyDescent="0.25">
      <c r="B73" s="28" t="s">
        <v>99</v>
      </c>
      <c r="C73" s="4"/>
      <c r="D73" s="4"/>
    </row>
    <row r="74" spans="2:4" x14ac:dyDescent="0.25">
      <c r="B74" s="48" t="s">
        <v>100</v>
      </c>
      <c r="C74" s="49">
        <v>0.16</v>
      </c>
      <c r="D74" s="49">
        <v>0.13</v>
      </c>
    </row>
    <row r="75" spans="2:4" x14ac:dyDescent="0.25">
      <c r="B75" s="48" t="s">
        <v>101</v>
      </c>
      <c r="C75" s="49">
        <v>0.16</v>
      </c>
      <c r="D75" s="49">
        <v>0.13</v>
      </c>
    </row>
    <row r="76" spans="2:4" x14ac:dyDescent="0.25">
      <c r="B76" s="7"/>
      <c r="C76" s="4"/>
      <c r="D76" s="4"/>
    </row>
    <row r="77" spans="2:4" ht="29.25" x14ac:dyDescent="0.25">
      <c r="B77" s="28" t="s">
        <v>102</v>
      </c>
      <c r="C77" s="4"/>
      <c r="D77" s="4"/>
    </row>
    <row r="78" spans="2:4" x14ac:dyDescent="0.25">
      <c r="B78" s="48" t="s">
        <v>100</v>
      </c>
      <c r="C78" s="49">
        <v>0</v>
      </c>
      <c r="D78" s="49">
        <v>0</v>
      </c>
    </row>
    <row r="79" spans="2:4" x14ac:dyDescent="0.25">
      <c r="B79" s="48" t="s">
        <v>101</v>
      </c>
      <c r="C79" s="49">
        <v>0</v>
      </c>
      <c r="D79" s="49">
        <v>0</v>
      </c>
    </row>
    <row r="80" spans="2:4" x14ac:dyDescent="0.25">
      <c r="B80" s="35" t="s">
        <v>105</v>
      </c>
      <c r="C80" s="12"/>
      <c r="D80" s="12"/>
    </row>
    <row r="81" spans="2:4" x14ac:dyDescent="0.25">
      <c r="B81" s="12"/>
      <c r="C81" s="12"/>
      <c r="D81" s="12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  <row r="84" spans="2:4" x14ac:dyDescent="0.25">
      <c r="B84" s="12"/>
      <c r="C84" s="35"/>
      <c r="D84" s="35"/>
    </row>
    <row r="85" spans="2:4" x14ac:dyDescent="0.25">
      <c r="B85" s="35"/>
      <c r="C85" s="35"/>
      <c r="D85" s="35"/>
    </row>
    <row r="86" spans="2:4" ht="17.25" x14ac:dyDescent="0.3">
      <c r="B86" s="52" t="s">
        <v>110</v>
      </c>
      <c r="C86" s="52"/>
      <c r="D86" s="52"/>
    </row>
    <row r="87" spans="2:4" ht="17.25" x14ac:dyDescent="0.3">
      <c r="B87" s="52" t="s">
        <v>111</v>
      </c>
      <c r="C87" s="52"/>
      <c r="D87" s="52"/>
    </row>
    <row r="88" spans="2:4" ht="17.25" x14ac:dyDescent="0.3">
      <c r="B88" s="39"/>
      <c r="C88" s="45"/>
      <c r="D88" s="39"/>
    </row>
    <row r="89" spans="2:4" ht="17.25" x14ac:dyDescent="0.3">
      <c r="B89" s="39"/>
      <c r="C89" s="45"/>
      <c r="D89" s="39"/>
    </row>
    <row r="90" spans="2:4" ht="17.25" x14ac:dyDescent="0.3">
      <c r="B90" s="40"/>
      <c r="C90" s="40"/>
      <c r="D90" s="40"/>
    </row>
    <row r="91" spans="2:4" ht="17.25" x14ac:dyDescent="0.3">
      <c r="B91" s="40"/>
      <c r="C91" s="40"/>
      <c r="D91" s="40"/>
    </row>
    <row r="92" spans="2:4" ht="17.25" x14ac:dyDescent="0.3">
      <c r="B92" s="41"/>
      <c r="C92" s="42"/>
      <c r="D92" s="42"/>
    </row>
    <row r="93" spans="2:4" ht="17.25" x14ac:dyDescent="0.3">
      <c r="B93" s="41"/>
      <c r="C93" s="42"/>
      <c r="D93" s="42"/>
    </row>
    <row r="94" spans="2:4" ht="17.25" x14ac:dyDescent="0.3">
      <c r="B94" s="53" t="s">
        <v>109</v>
      </c>
      <c r="C94" s="53"/>
      <c r="D94" s="53"/>
    </row>
    <row r="95" spans="2:4" ht="17.25" x14ac:dyDescent="0.3">
      <c r="B95" s="53" t="s">
        <v>106</v>
      </c>
      <c r="C95" s="53"/>
      <c r="D95" s="53"/>
    </row>
  </sheetData>
  <mergeCells count="4">
    <mergeCell ref="B86:D86"/>
    <mergeCell ref="B87:D87"/>
    <mergeCell ref="B94:D94"/>
    <mergeCell ref="B95:D95"/>
  </mergeCells>
  <pageMargins left="1.299212598425197" right="0.70866141732283472" top="0.55118110236220474" bottom="0.47244094488188981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2025-07-15T15:36:25Z</cp:lastPrinted>
  <dcterms:created xsi:type="dcterms:W3CDTF">2024-01-31T20:23:18Z</dcterms:created>
  <dcterms:modified xsi:type="dcterms:W3CDTF">2025-07-16T21:55:57Z</dcterms:modified>
</cp:coreProperties>
</file>