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5\Bolsa de Valores\"/>
    </mc:Choice>
  </mc:AlternateContent>
  <xr:revisionPtr revIDLastSave="0" documentId="13_ncr:1_{242F2332-17B5-464F-B519-6749209033E9}" xr6:coauthVersionLast="47" xr6:coauthVersionMax="47" xr10:uidLastSave="{00000000-0000-0000-0000-000000000000}"/>
  <bookViews>
    <workbookView xWindow="22015" yWindow="-104" windowWidth="22325" windowHeight="11924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32" i="2" l="1"/>
  <c r="I25" i="2"/>
  <c r="I19" i="2"/>
  <c r="I27" i="2" l="1"/>
  <c r="I34" i="2" s="1"/>
  <c r="I38" i="2" s="1"/>
  <c r="I42" i="2" s="1"/>
  <c r="G19" i="2"/>
  <c r="I51" i="1" l="1"/>
  <c r="I46" i="1"/>
  <c r="I42" i="1"/>
  <c r="I38" i="1"/>
  <c r="I33" i="1"/>
  <c r="I21" i="1"/>
  <c r="I17" i="1"/>
  <c r="I47" i="1" l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27" i="2" l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<sst xmlns="http://schemas.openxmlformats.org/spreadsheetml/2006/main" count="102" uniqueCount="74">
  <si>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</si>
  <si>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</si>
  <si>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</si>
  <si>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</si>
  <si>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</si>
  <si>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</si>
  <si>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</si>
  <si>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</si>
  <si>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</si>
  <si>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</si>
  <si>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</si>
  <si>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</si>
  <si>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</si>
  <si>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</si>
  <si>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</si>
  <si>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</si>
  <si>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</si>
  <si>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</si>
  <si>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</si>
  <si>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</si>
  <si>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</si>
  <si>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</si>
  <si>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</si>
  <si>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</si>
  <si>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</si>
  <si>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</si>
  <si>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</si>
  <si>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</si>
  <si>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</si>
  <si>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</si>
  <si>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</si>
  <si>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</si>
  <si>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</si>
  <si>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</si>
  <si>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</si>
  <si>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</si>
  <si>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</si>
  <si>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</si>
  <si>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</si>
  <si>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</si>
  <si>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</si>
  <si>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</si>
  <si>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</si>
  <si>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</si>
  <si>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</si>
  <si>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</si>
  <si>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</si>
  <si>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</si>
  <si>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</si>
  <si>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</si>
  <si>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</si>
  <si>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</si>
  <si>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</si>
  <si>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</si>
  <si>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</si>
  <si>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</si>
  <si>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</si>
  <si>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</si>
  <si>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</si>
  <si>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</si>
  <si>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</si>
  <si>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</si>
  <si>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</si>
  <si>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</si>
  <si>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</si>
  <si>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</si>
  <si>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</si>
  <si>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</si>
  <si>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2024</t>
  </si>
  <si>
    <t>Alfredo Antonio Sol Zaldivar</t>
  </si>
  <si>
    <t>Gerente General</t>
  </si>
  <si>
    <t>2025</t>
  </si>
  <si>
    <t>Al 31 de Julio  de 2025 y 2024</t>
  </si>
  <si>
    <t>Por los años terminados el 31 de Julio 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</si>
</sst>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2" fillId="0" borderId="0"/>
  </cellStyleXfs>
  <cellXfs count="98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66" fontId="21" fillId="0" borderId="0" xfId="18" applyNumberFormat="1" applyFont="1"/>
    <xf numFmtId="166" fontId="21" fillId="0" borderId="3" xfId="18" applyNumberFormat="1" applyFont="1" applyBorder="1"/>
    <xf numFmtId="167" fontId="8" fillId="0" borderId="0" xfId="5" applyFont="1" applyBorder="1"/>
    <xf numFmtId="170" fontId="8" fillId="0" borderId="0" xfId="6" applyNumberFormat="1" applyFont="1" applyBorder="1"/>
    <xf numFmtId="170" fontId="6" fillId="0" borderId="0" xfId="5" applyNumberFormat="1" applyFont="1" applyBorder="1" applyAlignment="1">
      <alignment horizontal="right"/>
    </xf>
    <xf numFmtId="168" fontId="8" fillId="0" borderId="0" xfId="2" applyFont="1" applyBorder="1"/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/>
    <xf numFmtId="166" fontId="21" fillId="0" borderId="3" xfId="44" applyNumberFormat="1" applyFont="1" applyBorder="1"/>
    <xf numFmtId="174" fontId="21" fillId="0" borderId="0" xfId="18" applyNumberFormat="1" applyFont="1"/>
    <xf numFmtId="175" fontId="21" fillId="0" borderId="0" xfId="18" applyNumberFormat="1" applyFont="1"/>
    <xf numFmtId="175" fontId="21" fillId="0" borderId="3" xfId="18" applyNumberFormat="1" applyFont="1" applyBorder="1"/>
    <xf numFmtId="173" fontId="21" fillId="0" borderId="0" xfId="44" applyNumberFormat="1" applyFont="1" applyAlignment="1">
      <alignment horizontal="right"/>
    </xf>
    <xf numFmtId="175" fontId="21" fillId="0" borderId="0" xfId="44" applyNumberFormat="1" applyFont="1" applyAlignment="1">
      <alignment horizontal="right"/>
    </xf>
    <xf numFmtId="166" fontId="21" fillId="0" borderId="0" xfId="44" applyNumberFormat="1" applyFont="1" applyAlignment="1">
      <alignment horizontal="right"/>
    </xf>
    <xf numFmtId="166" fontId="21" fillId="0" borderId="3" xfId="44" applyNumberFormat="1" applyFont="1" applyBorder="1" applyAlignment="1">
      <alignment horizontal="right"/>
    </xf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CA0A4538-D59C-4F58-8DB4-ECCEE99F4302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topLeftCell="A53" zoomScale="152" zoomScaleNormal="152" workbookViewId="0">
      <selection activeCell="G62" sqref="G62"/>
    </sheetView>
  </sheetViews>
  <sheetFormatPr baseColWidth="10" defaultColWidth="11.3984375" defaultRowHeight="14.4"/>
  <cols>
    <col min="1" max="1" width="53.8984375" style="48" customWidth="1"/>
    <col min="2" max="2" width="4.8984375" style="48" customWidth="1"/>
    <col min="3" max="3" width="3.296875" style="48" customWidth="1"/>
    <col min="4" max="4" width="3" style="48" customWidth="1"/>
    <col min="5" max="5" width="14.69921875" style="48" customWidth="1"/>
    <col min="6" max="6" width="1.8984375" style="48" customWidth="1"/>
    <col min="7" max="7" width="11.3984375" style="48" customWidth="1"/>
    <col min="8" max="8" width="2.09765625" style="48" customWidth="1"/>
    <col min="9" max="13" width="11.3984375" style="48"/>
    <col min="14" max="14" width="20.3984375" style="48" customWidth="1"/>
    <col min="15" max="16384" width="11.398437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2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84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82">
        <v>2215.9</v>
      </c>
      <c r="H11" s="76"/>
      <c r="I11" s="76">
        <v>2288.1999999999998</v>
      </c>
    </row>
    <row r="12" spans="1:12">
      <c r="A12" s="15" t="s">
        <v>2</v>
      </c>
      <c r="B12" s="15"/>
      <c r="C12" s="15"/>
      <c r="D12" s="15"/>
      <c r="E12" s="44"/>
      <c r="F12" s="12"/>
      <c r="G12" s="82">
        <v>60.1</v>
      </c>
      <c r="H12" s="76"/>
      <c r="I12" s="76">
        <v>45.7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82">
        <v>43946.7</v>
      </c>
      <c r="H13" s="76"/>
      <c r="I13" s="76">
        <v>47994.2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82">
        <v>9433.7000000000007</v>
      </c>
      <c r="H14" s="76"/>
      <c r="I14" s="76">
        <v>6304.4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82">
        <v>32187.3</v>
      </c>
      <c r="H15" s="76"/>
      <c r="I15" s="76">
        <v>31194.3</v>
      </c>
    </row>
    <row r="16" spans="1:12">
      <c r="A16" s="15" t="s">
        <v>56</v>
      </c>
      <c r="B16" s="15"/>
      <c r="C16" s="15"/>
      <c r="D16" s="15"/>
      <c r="E16" s="44"/>
      <c r="F16" s="12"/>
      <c r="G16" s="82">
        <v>6061.5</v>
      </c>
      <c r="H16" s="76"/>
      <c r="I16" s="76">
        <v>5292.9</v>
      </c>
    </row>
    <row r="17" spans="1:13">
      <c r="A17" s="16"/>
      <c r="B17" s="16"/>
      <c r="C17" s="16"/>
      <c r="D17" s="16"/>
      <c r="E17" s="44"/>
      <c r="F17" s="17"/>
      <c r="G17" s="18">
        <f>SUM(G11:G16)</f>
        <v>93905.2</v>
      </c>
      <c r="H17" s="85"/>
      <c r="I17" s="18">
        <f>SUM(I11:I16)</f>
        <v>93119.7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83">
        <v>5511.8</v>
      </c>
      <c r="H20" s="76"/>
      <c r="I20" s="77">
        <v>5914</v>
      </c>
    </row>
    <row r="21" spans="1:13">
      <c r="A21" s="15"/>
      <c r="B21" s="15"/>
      <c r="C21" s="15"/>
      <c r="D21" s="15"/>
      <c r="E21" s="44"/>
      <c r="F21" s="19"/>
      <c r="G21" s="21">
        <f>SUM(G19:G20)</f>
        <v>5511.8</v>
      </c>
      <c r="H21" s="21"/>
      <c r="I21" s="21">
        <f>SUM(I19:I20)</f>
        <v>5914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83">
        <v>3359.2</v>
      </c>
      <c r="H24" s="76"/>
      <c r="I24" s="77">
        <v>3471</v>
      </c>
    </row>
    <row r="25" spans="1:13" ht="21.05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102776.2</v>
      </c>
      <c r="H25" s="21"/>
      <c r="I25" s="22">
        <f>I17+I21+I24</f>
        <v>102504.7</v>
      </c>
      <c r="M25" s="48" t="s">
        <v>0</v>
      </c>
    </row>
    <row r="26" spans="1:13" ht="15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86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86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91">
        <v>3838.5</v>
      </c>
      <c r="H29" s="78"/>
      <c r="I29" s="78">
        <v>1966.7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92">
        <v>362.4</v>
      </c>
      <c r="H30" s="68"/>
      <c r="I30" s="68">
        <v>410.4</v>
      </c>
    </row>
    <row r="31" spans="1:13">
      <c r="A31" s="15" t="s">
        <v>58</v>
      </c>
      <c r="B31" s="15"/>
      <c r="C31" s="15"/>
      <c r="D31" s="15"/>
      <c r="E31" s="46"/>
      <c r="F31" s="50"/>
      <c r="G31" s="92">
        <v>14055.4</v>
      </c>
      <c r="H31" s="68"/>
      <c r="I31" s="68">
        <v>20713</v>
      </c>
    </row>
    <row r="32" spans="1:13">
      <c r="A32" s="15" t="s">
        <v>6</v>
      </c>
      <c r="B32" s="15"/>
      <c r="C32" s="15"/>
      <c r="D32" s="15"/>
      <c r="E32" s="46"/>
      <c r="F32" s="50"/>
      <c r="G32" s="93">
        <v>4482</v>
      </c>
      <c r="H32" s="68"/>
      <c r="I32" s="69">
        <v>4113.5</v>
      </c>
    </row>
    <row r="33" spans="1:14">
      <c r="A33" s="15"/>
      <c r="B33" s="15"/>
      <c r="C33" s="15"/>
      <c r="D33" s="15"/>
      <c r="E33" s="46"/>
      <c r="F33" s="50"/>
      <c r="G33" s="80">
        <f>SUM(G29:G32)</f>
        <v>22738.3</v>
      </c>
      <c r="H33" s="52"/>
      <c r="I33" s="80">
        <f>SUM(I29:I32)</f>
        <v>27203.599999999999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52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92">
        <v>7545.9</v>
      </c>
      <c r="H35" s="68"/>
      <c r="I35" s="68">
        <v>6756.2</v>
      </c>
    </row>
    <row r="36" spans="1:14">
      <c r="A36" s="15" t="s">
        <v>8</v>
      </c>
      <c r="B36" s="15"/>
      <c r="C36" s="15"/>
      <c r="D36" s="15"/>
      <c r="E36" s="46"/>
      <c r="F36" s="50"/>
      <c r="G36" s="92">
        <v>929.7</v>
      </c>
      <c r="H36" s="68"/>
      <c r="I36" s="68">
        <v>894.5</v>
      </c>
    </row>
    <row r="37" spans="1:14">
      <c r="A37" s="15" t="s">
        <v>9</v>
      </c>
      <c r="B37" s="15"/>
      <c r="C37" s="15"/>
      <c r="D37" s="15"/>
      <c r="E37" s="46"/>
      <c r="F37" s="50"/>
      <c r="G37" s="93">
        <v>1504.1</v>
      </c>
      <c r="H37" s="68"/>
      <c r="I37" s="69">
        <v>1924.9</v>
      </c>
    </row>
    <row r="38" spans="1:14">
      <c r="A38" s="15"/>
      <c r="B38" s="15"/>
      <c r="C38" s="15"/>
      <c r="D38" s="15"/>
      <c r="E38" s="46"/>
      <c r="F38" s="50"/>
      <c r="G38" s="25">
        <f>SUM(G35:G37)</f>
        <v>9979.7000000000007</v>
      </c>
      <c r="H38" s="52"/>
      <c r="I38" s="25">
        <f>SUM(I35:I37)</f>
        <v>9575.6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52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92">
        <v>1053.8</v>
      </c>
      <c r="H40" s="68"/>
      <c r="I40" s="68">
        <v>1043.3</v>
      </c>
    </row>
    <row r="41" spans="1:14">
      <c r="A41" s="15" t="s">
        <v>11</v>
      </c>
      <c r="B41" s="15"/>
      <c r="C41" s="15"/>
      <c r="D41" s="15"/>
      <c r="E41" s="46"/>
      <c r="F41" s="50"/>
      <c r="G41" s="93">
        <v>18655.8</v>
      </c>
      <c r="H41" s="68"/>
      <c r="I41" s="69">
        <v>17488.400000000001</v>
      </c>
    </row>
    <row r="42" spans="1:14">
      <c r="A42" s="15"/>
      <c r="B42" s="15"/>
      <c r="C42" s="15"/>
      <c r="D42" s="15"/>
      <c r="E42" s="46"/>
      <c r="F42" s="50"/>
      <c r="G42" s="25">
        <f>SUM(G40:G41)</f>
        <v>19709.599999999999</v>
      </c>
      <c r="H42" s="52"/>
      <c r="I42" s="25">
        <f>SUM(I40:I41)</f>
        <v>18531.7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52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6941.7</v>
      </c>
      <c r="H44" s="68"/>
      <c r="I44" s="68">
        <v>7533.5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1138</v>
      </c>
      <c r="H45" s="68"/>
      <c r="I45" s="69">
        <v>1419.7</v>
      </c>
      <c r="N45" s="67" t="s">
        <v>0</v>
      </c>
    </row>
    <row r="46" spans="1:14" ht="17.3" customHeight="1">
      <c r="A46" s="19"/>
      <c r="B46" s="19"/>
      <c r="C46" s="19"/>
      <c r="D46" s="19"/>
      <c r="E46" s="46"/>
      <c r="F46" s="50"/>
      <c r="G46" s="27">
        <f>SUM(G44:G45)</f>
        <v>8079.7</v>
      </c>
      <c r="H46" s="52"/>
      <c r="I46" s="27">
        <f>SUM(I44:I45)</f>
        <v>8953.2000000000007</v>
      </c>
      <c r="N46" s="67" t="s">
        <v>0</v>
      </c>
    </row>
    <row r="47" spans="1:14" ht="19.45" customHeight="1">
      <c r="A47" s="8" t="s">
        <v>30</v>
      </c>
      <c r="B47" s="19"/>
      <c r="C47" s="19"/>
      <c r="D47" s="19"/>
      <c r="E47" s="46"/>
      <c r="F47" s="50"/>
      <c r="G47" s="26">
        <f>G33+G38+G42+G46</f>
        <v>60507.299999999996</v>
      </c>
      <c r="H47" s="52"/>
      <c r="I47" s="26">
        <f>I33+I38+I42+I46</f>
        <v>64264.099999999991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52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" customHeight="1">
      <c r="A50" s="20" t="s">
        <v>15</v>
      </c>
      <c r="B50" s="28"/>
      <c r="C50" s="28"/>
      <c r="D50" s="28"/>
      <c r="E50" s="46"/>
      <c r="F50" s="50"/>
      <c r="G50" s="69">
        <v>27268.9</v>
      </c>
      <c r="H50" s="68" t="s">
        <v>0</v>
      </c>
      <c r="I50" s="69">
        <v>23240.6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42268.9</v>
      </c>
      <c r="H51" s="52" t="s">
        <v>0</v>
      </c>
      <c r="I51" s="25">
        <f>SUM(I49:I50)</f>
        <v>38240.6</v>
      </c>
    </row>
    <row r="52" spans="1:9" ht="19.45" customHeight="1" thickBot="1">
      <c r="A52" s="8" t="s">
        <v>32</v>
      </c>
      <c r="B52" s="8"/>
      <c r="C52" s="8"/>
      <c r="D52" s="8"/>
      <c r="E52" s="46"/>
      <c r="F52" s="50"/>
      <c r="G52" s="22">
        <f>G47+G51</f>
        <v>102776.2</v>
      </c>
      <c r="H52" s="52"/>
      <c r="I52" s="22">
        <f>I47+I51</f>
        <v>102504.69999999998</v>
      </c>
    </row>
    <row r="53" spans="1:9" ht="19.45" customHeight="1" thickTop="1">
      <c r="A53" s="8"/>
      <c r="B53" s="8"/>
      <c r="C53" s="8"/>
      <c r="D53" s="8"/>
      <c r="E53" s="46"/>
      <c r="F53" s="50"/>
      <c r="G53" s="21"/>
      <c r="H53" s="52"/>
      <c r="I53" s="21"/>
    </row>
    <row r="54" spans="1:9">
      <c r="A54" s="48" t="s">
        <v>64</v>
      </c>
      <c r="B54" s="48" t="s">
        <v>69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70</v>
      </c>
      <c r="C55" s="8"/>
      <c r="D55" s="8"/>
      <c r="E55" s="9"/>
      <c r="F55" s="8"/>
      <c r="G55" s="51" t="s">
        <v>66</v>
      </c>
      <c r="H55" s="87"/>
      <c r="I55" s="51"/>
    </row>
    <row r="56" spans="1:9" ht="15" thickBot="1">
      <c r="A56" s="49"/>
      <c r="B56" s="49"/>
      <c r="C56" s="49"/>
      <c r="D56" s="49"/>
      <c r="E56" s="49"/>
      <c r="F56" s="49"/>
      <c r="G56" s="49"/>
      <c r="H56" s="2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>
      <selection activeCell="A2" sqref="A2"/>
    </sheetView>
  </sheetViews>
  <sheetFormatPr baseColWidth="10" defaultColWidth="11.3984375" defaultRowHeight="14.4"/>
  <cols>
    <col min="1" max="1" width="40.296875" style="48" customWidth="1"/>
    <col min="2" max="3" width="9.09765625" style="48"/>
    <col min="4" max="4" width="4.3984375" style="48" customWidth="1"/>
    <col min="5" max="5" width="6.3984375" style="36" customWidth="1"/>
    <col min="6" max="6" width="1.59765625" style="48" customWidth="1"/>
    <col min="7" max="7" width="15.09765625" style="56" customWidth="1"/>
    <col min="8" max="8" width="3.3984375" style="56" customWidth="1"/>
    <col min="9" max="9" width="11.59765625" style="56" customWidth="1"/>
    <col min="10" max="16384" width="11.398437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5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94">
        <v>78310.5</v>
      </c>
      <c r="H14" s="70"/>
      <c r="I14" s="70">
        <v>71303.5</v>
      </c>
    </row>
    <row r="15" spans="1:10">
      <c r="A15" s="34" t="s">
        <v>36</v>
      </c>
      <c r="G15" s="95">
        <v>20348.599999999999</v>
      </c>
      <c r="H15" s="71"/>
      <c r="I15" s="71">
        <v>18333.599999999999</v>
      </c>
    </row>
    <row r="16" spans="1:10" ht="16.600000000000001" customHeight="1">
      <c r="A16" s="35" t="s">
        <v>61</v>
      </c>
      <c r="G16" s="95">
        <v>6822.8</v>
      </c>
      <c r="H16" s="71"/>
      <c r="I16" s="71">
        <v>6031.8</v>
      </c>
    </row>
    <row r="17" spans="1:9">
      <c r="A17" s="34" t="s">
        <v>37</v>
      </c>
      <c r="G17" s="95">
        <v>8893</v>
      </c>
      <c r="H17" s="71"/>
      <c r="I17" s="71">
        <v>5746.2</v>
      </c>
    </row>
    <row r="18" spans="1:9">
      <c r="A18" s="34" t="s">
        <v>38</v>
      </c>
      <c r="G18" s="88">
        <v>2607.5</v>
      </c>
      <c r="H18" s="72"/>
      <c r="I18" s="72">
        <v>2400</v>
      </c>
    </row>
    <row r="19" spans="1:9">
      <c r="A19" s="31"/>
      <c r="G19" s="58">
        <f>SUM(G14:G18)</f>
        <v>116982.40000000001</v>
      </c>
      <c r="H19" s="58"/>
      <c r="I19" s="58">
        <f>SUM(I14:I18)</f>
        <v>103815.1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96">
        <v>27115.7</v>
      </c>
      <c r="H21" s="73"/>
      <c r="I21" s="73">
        <v>24859.5</v>
      </c>
    </row>
    <row r="22" spans="1:9">
      <c r="A22" s="34" t="s">
        <v>40</v>
      </c>
      <c r="G22" s="96">
        <v>44351</v>
      </c>
      <c r="H22" s="73"/>
      <c r="I22" s="73">
        <v>40854.199999999997</v>
      </c>
    </row>
    <row r="23" spans="1:9">
      <c r="A23" s="34" t="s">
        <v>41</v>
      </c>
      <c r="G23" s="96">
        <v>18029.7</v>
      </c>
      <c r="H23" s="73"/>
      <c r="I23" s="73">
        <v>16549.599999999999</v>
      </c>
    </row>
    <row r="24" spans="1:9">
      <c r="A24" s="34" t="s">
        <v>54</v>
      </c>
      <c r="G24" s="97">
        <v>12063.8</v>
      </c>
      <c r="H24" s="74"/>
      <c r="I24" s="74">
        <v>10286.6</v>
      </c>
    </row>
    <row r="25" spans="1:9" ht="21.05" customHeight="1">
      <c r="A25" s="32"/>
      <c r="G25" s="60">
        <f>SUM(G21:G24)</f>
        <v>101560.2</v>
      </c>
      <c r="H25" s="61"/>
      <c r="I25" s="60">
        <f>SUM(I21:I24)</f>
        <v>92549.9</v>
      </c>
    </row>
    <row r="26" spans="1:9" ht="13.55" customHeight="1">
      <c r="A26" s="32" t="s">
        <v>62</v>
      </c>
      <c r="G26" s="74">
        <v>0</v>
      </c>
      <c r="H26" s="74"/>
      <c r="I26" s="74">
        <v>10.8</v>
      </c>
    </row>
    <row r="27" spans="1:9" ht="21.05" customHeight="1">
      <c r="A27" s="30" t="s">
        <v>42</v>
      </c>
      <c r="G27" s="62">
        <f>+G19-G25-G26</f>
        <v>15422.200000000012</v>
      </c>
      <c r="H27" s="58"/>
      <c r="I27" s="62">
        <f>+I19-I25-I26</f>
        <v>11254.400000000012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89">
        <v>274.60000000000002</v>
      </c>
      <c r="H30" s="75"/>
      <c r="I30" s="75">
        <v>238.8</v>
      </c>
    </row>
    <row r="31" spans="1:9">
      <c r="A31" s="34" t="s">
        <v>46</v>
      </c>
      <c r="G31" s="90">
        <f>10743.7-2107.8</f>
        <v>8635.9000000000015</v>
      </c>
      <c r="H31" s="64"/>
      <c r="I31" s="81">
        <v>6620.2</v>
      </c>
    </row>
    <row r="32" spans="1:9" ht="18.75" customHeight="1">
      <c r="A32" s="33"/>
      <c r="G32" s="65">
        <f>SUM(G30:G31)</f>
        <v>8910.5000000000018</v>
      </c>
      <c r="H32" s="63"/>
      <c r="I32" s="65">
        <f>SUM(I30:I31)</f>
        <v>6859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6511.7000000000098</v>
      </c>
      <c r="H34" s="63"/>
      <c r="I34" s="63">
        <f>+I27-I32</f>
        <v>4395.4000000000124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88">
        <v>751.3</v>
      </c>
      <c r="H36" s="72"/>
      <c r="I36" s="72">
        <v>494.5</v>
      </c>
    </row>
    <row r="37" spans="1:10" ht="10.5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7263.00000000001</v>
      </c>
      <c r="H38" s="58"/>
      <c r="I38" s="58">
        <f>SUM(I34:I36)</f>
        <v>4889.9000000000124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-2107.8000000000002</v>
      </c>
      <c r="H40" s="63"/>
      <c r="I40" s="63">
        <v>-1368.6</v>
      </c>
    </row>
    <row r="41" spans="1:10" hidden="1">
      <c r="A41" s="32" t="s">
        <v>63</v>
      </c>
      <c r="G41" s="63">
        <v>0</v>
      </c>
      <c r="H41" s="63"/>
      <c r="I41" s="63">
        <v>0</v>
      </c>
    </row>
    <row r="42" spans="1:10" ht="24.8" customHeight="1" thickBot="1">
      <c r="A42" s="30" t="s">
        <v>49</v>
      </c>
      <c r="G42" s="66">
        <f>SUM(G38:G41)</f>
        <v>5155.2000000000098</v>
      </c>
      <c r="H42" s="63"/>
      <c r="I42" s="66">
        <f>SUM(I38:I41)</f>
        <v>3521.3000000000125</v>
      </c>
    </row>
    <row r="43" spans="1:10" ht="15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69</v>
      </c>
      <c r="G46" s="43" t="s">
        <v>65</v>
      </c>
      <c r="I46" s="43"/>
    </row>
    <row r="47" spans="1:10" ht="15" customHeight="1">
      <c r="A47" s="19" t="s">
        <v>60</v>
      </c>
      <c r="B47" s="19" t="s">
        <v>70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5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2025-08-11T18:48:57Z</cp:lastPrinted>
  <dcterms:created xsi:type="dcterms:W3CDTF">2011-01-17T20:49:33Z</dcterms:created>
  <dcterms:modified xsi:type="dcterms:W3CDTF">2025-08-11T18:49:01Z</dcterms:modified>
</cp:coreProperties>
</file>