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2.Daños\AÑO 2025\EE FF SAES\1. ENERO\"/>
    </mc:Choice>
  </mc:AlternateContent>
  <xr:revisionPtr revIDLastSave="0" documentId="13_ncr:1_{40D31BFC-BF65-40FB-8418-8B99A9427B5D}" xr6:coauthVersionLast="47" xr6:coauthVersionMax="47" xr10:uidLastSave="{00000000-0000-0000-0000-000000000000}"/>
  <bookViews>
    <workbookView xWindow="-120" yWindow="-120" windowWidth="29040" windowHeight="15720" activeTab="1" xr2:uid="{D6A0DDF4-1D1C-4EFA-95ED-E43DB406FEA0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D30" i="2"/>
  <c r="K27" i="2"/>
  <c r="J27" i="2"/>
  <c r="I27" i="2"/>
  <c r="H27" i="2"/>
  <c r="F27" i="2"/>
  <c r="H23" i="2"/>
  <c r="G23" i="2"/>
  <c r="F23" i="2"/>
  <c r="D21" i="2"/>
  <c r="D14" i="2"/>
  <c r="D54" i="1"/>
  <c r="D45" i="1"/>
  <c r="D41" i="1"/>
  <c r="D37" i="1"/>
  <c r="D32" i="1"/>
  <c r="D22" i="1"/>
  <c r="D19" i="1"/>
  <c r="D14" i="1"/>
  <c r="D25" i="2" l="1"/>
  <c r="D32" i="2" s="1"/>
  <c r="D36" i="2" s="1"/>
  <c r="D40" i="2" s="1"/>
  <c r="F40" i="2" s="1"/>
  <c r="D23" i="1"/>
  <c r="D46" i="1"/>
  <c r="D56" i="1" s="1"/>
</calcChain>
</file>

<file path=xl/sharedStrings.xml><?xml version="1.0" encoding="utf-8"?>
<sst xmlns="http://schemas.openxmlformats.org/spreadsheetml/2006/main" count="93" uniqueCount="87">
  <si>
    <t>Seguros Atlántida, S.A.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</si>
  <si>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</si>
  <si>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</si>
  <si>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</si>
  <si>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</si>
  <si>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</si>
  <si>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</si>
  <si>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</si>
  <si>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</si>
  <si>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</si>
  <si>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</si>
  <si>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</si>
  <si>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</si>
  <si>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</si>
  <si>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</si>
  <si>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</si>
  <si>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</si>
  <si>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</si>
  <si>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</si>
  <si>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</si>
  <si>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</si>
  <si>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</si>
  <si>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</si>
  <si>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</si>
  <si>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</si>
  <si>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</si>
  <si>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</si>
  <si>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</si>
  <si>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</si>
  <si>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</si>
  <si>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</si>
  <si>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</si>
  <si>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</si>
  <si>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</si>
  <si>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</si>
  <si>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</si>
  <si>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</si>
  <si>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</si>
  <si>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</si>
  <si>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</si>
  <si>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</si>
  <si>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</si>
  <si>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</si>
  <si>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</si>
  <si>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</si>
  <si>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</si>
  <si>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</si>
  <si>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</si>
  <si>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</si>
  <si>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</si>
  <si>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</si>
  <si>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Irvin Esau Calderon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</si>
  <si>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</si>
  <si>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</si>
  <si>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</si>
  <si>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</si>
  <si>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</si>
  <si>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</si>
  <si>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</si>
  <si>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</si>
  <si>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</si>
  <si>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</si>
  <si>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</si>
  <si>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</si>
  <si>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</si>
  <si>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</si>
  <si>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</si>
  <si>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 de Saneamiento</t>
  </si>
  <si>
    <t xml:space="preserve">4704 </t>
  </si>
  <si>
    <t>490109002</t>
  </si>
  <si>
    <t>5802</t>
  </si>
  <si>
    <t>RESERVAS DE SANEAMIENTO</t>
  </si>
  <si>
    <t>UTILIDAD (PÉRDIDA) ANTES DE GASTOS</t>
  </si>
  <si>
    <t xml:space="preserve">Otros Ingresos y Gastos 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</si>
  <si>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</si>
  <si>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</si>
  <si>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</si>
  <si>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</si>
  <si>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</si>
  <si>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</si>
  <si>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</si>
  <si>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</si>
  <si>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</si>
  <si>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</si>
  <si>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</si>
  <si>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Balance General al 31 de Enero 2025</t>
  </si>
  <si>
    <t>Estado de Resultados del 1 de Enero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</si>
</sst>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3" applyFont="1" applyFill="1"/>
    <xf numFmtId="0" fontId="6" fillId="0" borderId="0" xfId="0" applyFont="1" applyAlignment="1">
      <alignment horizontal="left"/>
    </xf>
    <xf numFmtId="43" fontId="6" fillId="0" borderId="0" xfId="4" applyFont="1" applyFill="1"/>
    <xf numFmtId="43" fontId="6" fillId="0" borderId="0" xfId="4" applyFont="1"/>
    <xf numFmtId="43" fontId="6" fillId="0" borderId="0" xfId="4" applyFont="1" applyFill="1" applyBorder="1"/>
    <xf numFmtId="43" fontId="6" fillId="0" borderId="1" xfId="4" applyFont="1" applyBorder="1"/>
    <xf numFmtId="43" fontId="5" fillId="0" borderId="0" xfId="4" applyFont="1" applyFill="1"/>
    <xf numFmtId="43" fontId="6" fillId="0" borderId="0" xfId="0" applyNumberFormat="1" applyFont="1"/>
    <xf numFmtId="43" fontId="6" fillId="0" borderId="2" xfId="4" applyFont="1" applyFill="1" applyBorder="1"/>
    <xf numFmtId="43" fontId="6" fillId="0" borderId="2" xfId="4" applyFont="1" applyBorder="1"/>
    <xf numFmtId="0" fontId="5" fillId="0" borderId="0" xfId="0" applyFont="1"/>
    <xf numFmtId="43" fontId="5" fillId="0" borderId="2" xfId="4" applyFont="1" applyBorder="1"/>
    <xf numFmtId="49" fontId="5" fillId="0" borderId="0" xfId="0" applyNumberFormat="1" applyFont="1"/>
    <xf numFmtId="43" fontId="5" fillId="0" borderId="3" xfId="4" applyFont="1" applyFill="1" applyBorder="1"/>
    <xf numFmtId="164" fontId="6" fillId="0" borderId="0" xfId="1" applyFont="1"/>
    <xf numFmtId="49" fontId="6" fillId="0" borderId="0" xfId="0" applyNumberFormat="1" applyFont="1"/>
    <xf numFmtId="9" fontId="6" fillId="0" borderId="0" xfId="2" applyFont="1"/>
    <xf numFmtId="165" fontId="6" fillId="0" borderId="0" xfId="2" applyNumberFormat="1" applyFont="1"/>
    <xf numFmtId="10" fontId="6" fillId="0" borderId="0" xfId="2" applyNumberFormat="1" applyFont="1"/>
    <xf numFmtId="43" fontId="6" fillId="0" borderId="0" xfId="4" applyFont="1" applyBorder="1"/>
    <xf numFmtId="43" fontId="5" fillId="0" borderId="0" xfId="4" applyFont="1" applyBorder="1"/>
    <xf numFmtId="43" fontId="5" fillId="0" borderId="0" xfId="4" applyFont="1"/>
    <xf numFmtId="43" fontId="5" fillId="0" borderId="2" xfId="4" applyFont="1" applyFill="1" applyBorder="1"/>
    <xf numFmtId="43" fontId="6" fillId="0" borderId="0" xfId="2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43" fontId="11" fillId="0" borderId="0" xfId="4" applyFont="1" applyFill="1"/>
    <xf numFmtId="0" fontId="12" fillId="0" borderId="0" xfId="0" applyFont="1" applyAlignment="1">
      <alignment horizontal="left"/>
    </xf>
    <xf numFmtId="43" fontId="5" fillId="0" borderId="1" xfId="4" applyFont="1" applyBorder="1"/>
    <xf numFmtId="4" fontId="6" fillId="0" borderId="0" xfId="0" applyNumberFormat="1" applyFont="1"/>
    <xf numFmtId="0" fontId="13" fillId="2" borderId="0" xfId="0" applyFont="1" applyFill="1" applyAlignment="1">
      <alignment horizontal="left" indent="2"/>
    </xf>
    <xf numFmtId="0" fontId="12" fillId="0" borderId="0" xfId="0" applyFont="1"/>
    <xf numFmtId="0" fontId="14" fillId="2" borderId="0" xfId="0" applyFont="1" applyFill="1"/>
    <xf numFmtId="43" fontId="5" fillId="0" borderId="1" xfId="0" applyNumberFormat="1" applyFont="1" applyBorder="1"/>
    <xf numFmtId="0" fontId="15" fillId="0" borderId="0" xfId="0" applyFont="1" applyAlignment="1">
      <alignment horizontal="left" indent="1"/>
    </xf>
    <xf numFmtId="43" fontId="11" fillId="0" borderId="0" xfId="4" applyFont="1" applyFill="1" applyBorder="1"/>
    <xf numFmtId="3" fontId="6" fillId="0" borderId="0" xfId="0" applyNumberFormat="1" applyFont="1"/>
    <xf numFmtId="166" fontId="6" fillId="0" borderId="0" xfId="0" applyNumberFormat="1" applyFont="1"/>
    <xf numFmtId="0" fontId="14" fillId="2" borderId="0" xfId="0" applyFont="1" applyFill="1" applyAlignment="1">
      <alignment horizontal="left" indent="2"/>
    </xf>
    <xf numFmtId="0" fontId="6" fillId="0" borderId="0" xfId="5" applyFont="1" applyAlignment="1">
      <alignment horizontal="left"/>
    </xf>
    <xf numFmtId="166" fontId="16" fillId="0" borderId="0" xfId="5" applyNumberFormat="1"/>
    <xf numFmtId="166" fontId="13" fillId="2" borderId="0" xfId="0" applyNumberFormat="1" applyFont="1" applyFill="1"/>
    <xf numFmtId="0" fontId="16" fillId="0" borderId="0" xfId="5"/>
    <xf numFmtId="43" fontId="6" fillId="0" borderId="1" xfId="4" applyFont="1" applyFill="1" applyBorder="1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indent="1"/>
    </xf>
    <xf numFmtId="43" fontId="6" fillId="0" borderId="2" xfId="0" applyNumberFormat="1" applyFont="1" applyBorder="1"/>
    <xf numFmtId="0" fontId="5" fillId="0" borderId="0" xfId="6" applyNumberFormat="1" applyFont="1" applyBorder="1"/>
    <xf numFmtId="0" fontId="12" fillId="0" borderId="0" xfId="5" applyFont="1" applyAlignment="1">
      <alignment horizontal="left"/>
    </xf>
    <xf numFmtId="43" fontId="17" fillId="0" borderId="0" xfId="5" applyNumberFormat="1" applyFont="1"/>
    <xf numFmtId="4" fontId="12" fillId="0" borderId="0" xfId="0" applyNumberFormat="1" applyFont="1"/>
    <xf numFmtId="44" fontId="6" fillId="0" borderId="0" xfId="7" applyFont="1"/>
    <xf numFmtId="43" fontId="6" fillId="0" borderId="0" xfId="5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5" fillId="0" borderId="1" xfId="0" applyNumberFormat="1" applyFont="1" applyBorder="1"/>
    <xf numFmtId="164" fontId="5" fillId="0" borderId="3" xfId="4" applyNumberFormat="1" applyFont="1" applyBorder="1"/>
    <xf numFmtId="164" fontId="5" fillId="0" borderId="0" xfId="0" applyNumberFormat="1" applyFont="1" applyBorder="1"/>
  </cellXfs>
  <cellStyles count="8">
    <cellStyle name="Millares" xfId="1" builtinId="3"/>
    <cellStyle name="Millares 2" xfId="4" xr:uid="{76605E40-369B-4679-B819-AC0BB97EF9C8}"/>
    <cellStyle name="Moneda [0] 2" xfId="6" xr:uid="{8860F498-B2DA-4C21-924D-FA084174C506}"/>
    <cellStyle name="Moneda 4" xfId="3" xr:uid="{433CAB9D-67B0-444A-B7DF-4D6FBEB910B5}"/>
    <cellStyle name="Moneda 8" xfId="7" xr:uid="{73F1B54A-0196-4B69-879F-4A51117C111A}"/>
    <cellStyle name="Normal" xfId="0" builtinId="0"/>
    <cellStyle name="Normal 5" xfId="5" xr:uid="{4BE226E1-2F6C-487D-AF2F-61F384F8FDD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Finanzas\2.Da&#241;os\A&#241;o%202024\EEFF%20SAES\12.%20Diciembre%202024\EF%20SEGUROS%20ATLANTIDA%20202412.xlsx" TargetMode="External"/><Relationship Id="rId1" Type="http://schemas.openxmlformats.org/officeDocument/2006/relationships/externalLinkPath" Target="/2.Da&#241;os/A&#241;o%202024/EEFF%20SAES/12.%20Diciembre%202024/EF%20SEGUROS%20ATLANTIDA%202024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(2)"/>
      <sheetName val="ER (2)"/>
      <sheetName val="ERv3"/>
      <sheetName val="ERvM"/>
      <sheetName val="ERvM2"/>
    </sheetNames>
    <sheetDataSet>
      <sheetData sheetId="0">
        <row r="668">
          <cell r="C668">
            <v>0</v>
          </cell>
        </row>
        <row r="1975">
          <cell r="C1975">
            <v>16874572.829999998</v>
          </cell>
        </row>
        <row r="4637">
          <cell r="C4637">
            <v>538993.74</v>
          </cell>
        </row>
        <row r="4724">
          <cell r="C4724">
            <v>15449.29</v>
          </cell>
        </row>
        <row r="4735">
          <cell r="C4735">
            <v>41610.36</v>
          </cell>
        </row>
        <row r="4739">
          <cell r="C4739">
            <v>-18618867.170000002</v>
          </cell>
        </row>
        <row r="6680">
          <cell r="C6680">
            <v>-380502.52</v>
          </cell>
        </row>
        <row r="7098">
          <cell r="C7098">
            <v>-150024.94</v>
          </cell>
        </row>
        <row r="7103">
          <cell r="C7103">
            <v>-320917.42</v>
          </cell>
        </row>
        <row r="7107">
          <cell r="C7107">
            <v>-640117.97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17DC-175B-4F40-8074-D33082716F27}">
  <sheetPr>
    <tabColor theme="0" tint="-0.249977111117893"/>
    <pageSetUpPr fitToPage="1"/>
  </sheetPr>
  <dimension ref="A1:H63"/>
  <sheetViews>
    <sheetView showGridLines="0" topLeftCell="A19" zoomScaleNormal="100" workbookViewId="0">
      <selection activeCell="G50" sqref="G5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3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2"/>
      <c r="D1" s="3"/>
    </row>
    <row r="2" spans="1:6" ht="18" customHeight="1" x14ac:dyDescent="0.25">
      <c r="B2" s="4" t="s">
        <v>85</v>
      </c>
      <c r="C2" s="4"/>
      <c r="D2" s="3"/>
    </row>
    <row r="3" spans="1:6" ht="18" customHeight="1" x14ac:dyDescent="0.25">
      <c r="B3" s="4" t="s">
        <v>1</v>
      </c>
      <c r="C3" s="4"/>
      <c r="D3" s="3"/>
    </row>
    <row r="4" spans="1:6" ht="15" customHeight="1" x14ac:dyDescent="0.25">
      <c r="B4" s="4"/>
      <c r="C4" s="4"/>
      <c r="D4" s="3"/>
    </row>
    <row r="5" spans="1:6" ht="9.9499999999999993" customHeight="1" x14ac:dyDescent="0.25">
      <c r="B5" s="4"/>
      <c r="C5" s="4"/>
      <c r="D5" s="3"/>
    </row>
    <row r="6" spans="1:6" ht="12.95" customHeight="1" x14ac:dyDescent="0.25">
      <c r="A6" s="5" t="s">
        <v>2</v>
      </c>
      <c r="B6" s="6"/>
      <c r="C6" s="6"/>
      <c r="D6" s="7"/>
    </row>
    <row r="7" spans="1:6" s="6" customFormat="1" ht="12.95" customHeight="1" x14ac:dyDescent="0.2">
      <c r="A7" s="5" t="s">
        <v>3</v>
      </c>
      <c r="D7" s="7"/>
    </row>
    <row r="8" spans="1:6" s="6" customFormat="1" ht="12.95" customHeight="1" x14ac:dyDescent="0.2">
      <c r="A8" s="8" t="s">
        <v>4</v>
      </c>
      <c r="C8" s="9">
        <v>9311749.3499999996</v>
      </c>
      <c r="D8" s="10"/>
    </row>
    <row r="9" spans="1:6" s="6" customFormat="1" ht="12.95" customHeight="1" x14ac:dyDescent="0.2">
      <c r="A9" s="8" t="s">
        <v>5</v>
      </c>
      <c r="C9" s="11">
        <v>24566.58</v>
      </c>
      <c r="D9" s="10"/>
    </row>
    <row r="10" spans="1:6" s="6" customFormat="1" ht="12.95" customHeight="1" x14ac:dyDescent="0.2">
      <c r="A10" s="8" t="s">
        <v>6</v>
      </c>
      <c r="C10" s="11">
        <v>11652298.939999999</v>
      </c>
      <c r="D10" s="10"/>
    </row>
    <row r="11" spans="1:6" s="6" customFormat="1" ht="12.95" customHeight="1" x14ac:dyDescent="0.2">
      <c r="A11" s="8" t="s">
        <v>7</v>
      </c>
      <c r="C11" s="11">
        <v>319504.65000000002</v>
      </c>
      <c r="D11" s="9"/>
    </row>
    <row r="12" spans="1:6" s="6" customFormat="1" ht="12.95" customHeight="1" x14ac:dyDescent="0.2">
      <c r="A12" s="8" t="s">
        <v>8</v>
      </c>
      <c r="C12" s="11">
        <v>2473533.29</v>
      </c>
      <c r="D12" s="9"/>
    </row>
    <row r="13" spans="1:6" s="6" customFormat="1" ht="12.95" customHeight="1" x14ac:dyDescent="0.2">
      <c r="A13" s="8" t="s">
        <v>9</v>
      </c>
      <c r="C13" s="11">
        <v>1565102.13</v>
      </c>
      <c r="D13" s="9"/>
    </row>
    <row r="14" spans="1:6" s="6" customFormat="1" ht="12.95" customHeight="1" x14ac:dyDescent="0.2">
      <c r="A14" s="5" t="s">
        <v>10</v>
      </c>
      <c r="C14" s="12"/>
      <c r="D14" s="13">
        <f>SUM(C8:C13)</f>
        <v>25346754.939999994</v>
      </c>
      <c r="F14" s="14"/>
    </row>
    <row r="15" spans="1:6" s="6" customFormat="1" ht="12.95" customHeight="1" x14ac:dyDescent="0.2">
      <c r="A15" s="5" t="s">
        <v>11</v>
      </c>
      <c r="C15" s="10"/>
      <c r="D15" s="9"/>
    </row>
    <row r="16" spans="1:6" s="6" customFormat="1" ht="12.95" customHeight="1" x14ac:dyDescent="0.2">
      <c r="A16" s="8" t="s">
        <v>12</v>
      </c>
      <c r="C16" s="11">
        <v>0</v>
      </c>
      <c r="D16" s="9"/>
    </row>
    <row r="17" spans="1:8" s="6" customFormat="1" ht="12.95" customHeight="1" x14ac:dyDescent="0.2">
      <c r="A17" s="8" t="s">
        <v>13</v>
      </c>
      <c r="C17" s="11">
        <v>0</v>
      </c>
      <c r="D17" s="9"/>
    </row>
    <row r="18" spans="1:8" s="6" customFormat="1" ht="12.95" customHeight="1" x14ac:dyDescent="0.2">
      <c r="A18" s="8" t="s">
        <v>14</v>
      </c>
      <c r="C18" s="15">
        <v>5688313.3200000003</v>
      </c>
      <c r="D18" s="10"/>
    </row>
    <row r="19" spans="1:8" s="6" customFormat="1" ht="12.95" customHeight="1" x14ac:dyDescent="0.2">
      <c r="A19" s="5" t="s">
        <v>15</v>
      </c>
      <c r="C19" s="10"/>
      <c r="D19" s="13">
        <f>SUM(C16:C18)</f>
        <v>5688313.3200000003</v>
      </c>
    </row>
    <row r="20" spans="1:8" s="6" customFormat="1" ht="12.95" customHeight="1" x14ac:dyDescent="0.2">
      <c r="A20" s="5" t="s">
        <v>16</v>
      </c>
      <c r="C20" s="10"/>
      <c r="D20" s="9"/>
    </row>
    <row r="21" spans="1:8" s="6" customFormat="1" ht="12.95" customHeight="1" x14ac:dyDescent="0.2">
      <c r="A21" s="6" t="s">
        <v>17</v>
      </c>
      <c r="C21" s="16">
        <v>48102.77</v>
      </c>
      <c r="D21" s="10"/>
    </row>
    <row r="22" spans="1:8" s="6" customFormat="1" ht="12.95" customHeight="1" x14ac:dyDescent="0.2">
      <c r="A22" s="17" t="s">
        <v>18</v>
      </c>
      <c r="C22" s="10"/>
      <c r="D22" s="18">
        <f>SUM(C21)</f>
        <v>48102.77</v>
      </c>
    </row>
    <row r="23" spans="1:8" s="6" customFormat="1" ht="12.95" customHeight="1" thickBot="1" x14ac:dyDescent="0.25">
      <c r="A23" s="19" t="s">
        <v>19</v>
      </c>
      <c r="C23" s="10"/>
      <c r="D23" s="20">
        <f>SUM(D14:D22)</f>
        <v>31083171.029999994</v>
      </c>
      <c r="F23" s="14"/>
      <c r="G23" s="21"/>
      <c r="H23" s="21"/>
    </row>
    <row r="24" spans="1:8" s="6" customFormat="1" ht="12.95" customHeight="1" thickTop="1" x14ac:dyDescent="0.2">
      <c r="A24" s="22" t="s">
        <v>20</v>
      </c>
      <c r="C24" s="10"/>
      <c r="D24" s="9"/>
      <c r="F24" s="21"/>
      <c r="G24" s="23"/>
      <c r="H24" s="24"/>
    </row>
    <row r="25" spans="1:8" s="6" customFormat="1" ht="12.95" customHeight="1" x14ac:dyDescent="0.2">
      <c r="A25" s="5" t="s">
        <v>21</v>
      </c>
      <c r="C25" s="10"/>
      <c r="D25" s="9"/>
      <c r="F25" s="25"/>
    </row>
    <row r="26" spans="1:8" s="6" customFormat="1" ht="12.95" customHeight="1" x14ac:dyDescent="0.2">
      <c r="A26" s="19" t="s">
        <v>22</v>
      </c>
      <c r="C26" s="10"/>
      <c r="D26" s="9"/>
    </row>
    <row r="27" spans="1:8" s="6" customFormat="1" ht="12.95" customHeight="1" x14ac:dyDescent="0.2">
      <c r="A27" s="22" t="s">
        <v>23</v>
      </c>
      <c r="C27" s="26">
        <v>153322.78</v>
      </c>
      <c r="D27" s="9"/>
    </row>
    <row r="28" spans="1:8" s="6" customFormat="1" ht="12.95" customHeight="1" x14ac:dyDescent="0.2">
      <c r="A28" s="8" t="s">
        <v>24</v>
      </c>
      <c r="C28" s="26">
        <v>150336.51999999999</v>
      </c>
      <c r="D28" s="9"/>
    </row>
    <row r="29" spans="1:8" s="6" customFormat="1" ht="12.95" customHeight="1" x14ac:dyDescent="0.2">
      <c r="A29" s="8" t="s">
        <v>25</v>
      </c>
      <c r="C29" s="26">
        <v>2237711.2599999998</v>
      </c>
      <c r="D29" s="9"/>
    </row>
    <row r="30" spans="1:8" s="6" customFormat="1" ht="12.95" customHeight="1" x14ac:dyDescent="0.2">
      <c r="A30" s="8" t="s">
        <v>26</v>
      </c>
      <c r="C30" s="26">
        <v>254456.03</v>
      </c>
      <c r="D30" s="9"/>
    </row>
    <row r="31" spans="1:8" s="6" customFormat="1" ht="12.95" customHeight="1" x14ac:dyDescent="0.2">
      <c r="A31" s="6" t="s">
        <v>27</v>
      </c>
      <c r="C31" s="26">
        <v>0</v>
      </c>
      <c r="D31" s="10"/>
    </row>
    <row r="32" spans="1:8" s="6" customFormat="1" ht="12.95" customHeight="1" x14ac:dyDescent="0.2">
      <c r="A32" s="17" t="s">
        <v>28</v>
      </c>
      <c r="C32" s="12"/>
      <c r="D32" s="27">
        <f>SUM(C27:C31)</f>
        <v>2795826.5899999994</v>
      </c>
    </row>
    <row r="33" spans="1:7" s="6" customFormat="1" ht="12.95" customHeight="1" x14ac:dyDescent="0.2">
      <c r="A33" s="17" t="s">
        <v>29</v>
      </c>
      <c r="C33" s="26"/>
      <c r="D33" s="10"/>
    </row>
    <row r="34" spans="1:7" s="6" customFormat="1" ht="12.95" customHeight="1" x14ac:dyDescent="0.2">
      <c r="A34" s="6" t="s">
        <v>30</v>
      </c>
      <c r="C34" s="26">
        <v>5961314.2300000004</v>
      </c>
      <c r="D34" s="10"/>
    </row>
    <row r="35" spans="1:7" s="6" customFormat="1" ht="12.95" customHeight="1" x14ac:dyDescent="0.2">
      <c r="A35" s="22" t="s">
        <v>31</v>
      </c>
      <c r="C35" s="26">
        <v>317525.52</v>
      </c>
      <c r="D35" s="10"/>
    </row>
    <row r="36" spans="1:7" s="6" customFormat="1" ht="12.95" customHeight="1" x14ac:dyDescent="0.2">
      <c r="A36" s="6" t="s">
        <v>14</v>
      </c>
      <c r="C36" s="26">
        <v>1498082.44</v>
      </c>
      <c r="D36" s="10"/>
    </row>
    <row r="37" spans="1:7" s="6" customFormat="1" ht="12.95" customHeight="1" x14ac:dyDescent="0.2">
      <c r="A37" s="17" t="s">
        <v>32</v>
      </c>
      <c r="C37" s="12"/>
      <c r="D37" s="27">
        <f>SUM(C34:C36)</f>
        <v>7776922.1899999995</v>
      </c>
    </row>
    <row r="38" spans="1:7" s="6" customFormat="1" ht="12.95" customHeight="1" x14ac:dyDescent="0.2">
      <c r="A38" s="17" t="s">
        <v>33</v>
      </c>
      <c r="C38" s="10"/>
      <c r="D38" s="10"/>
    </row>
    <row r="39" spans="1:7" s="6" customFormat="1" ht="12.95" customHeight="1" x14ac:dyDescent="0.2">
      <c r="A39" s="6" t="s">
        <v>34</v>
      </c>
      <c r="C39" s="26">
        <v>0</v>
      </c>
      <c r="D39" s="10"/>
    </row>
    <row r="40" spans="1:7" s="6" customFormat="1" ht="12.95" customHeight="1" x14ac:dyDescent="0.2">
      <c r="A40" s="6" t="s">
        <v>35</v>
      </c>
      <c r="C40" s="26">
        <v>3214220.89</v>
      </c>
      <c r="D40" s="10"/>
    </row>
    <row r="41" spans="1:7" s="6" customFormat="1" ht="12.95" customHeight="1" x14ac:dyDescent="0.2">
      <c r="A41" s="17" t="s">
        <v>36</v>
      </c>
      <c r="C41" s="12"/>
      <c r="D41" s="28">
        <f>SUM(C40)</f>
        <v>3214220.89</v>
      </c>
    </row>
    <row r="42" spans="1:7" s="6" customFormat="1" ht="12.95" customHeight="1" x14ac:dyDescent="0.2">
      <c r="A42" s="17" t="s">
        <v>37</v>
      </c>
      <c r="C42" s="10"/>
      <c r="D42" s="10"/>
    </row>
    <row r="43" spans="1:7" s="6" customFormat="1" ht="12.95" customHeight="1" x14ac:dyDescent="0.2">
      <c r="A43" s="6" t="s">
        <v>38</v>
      </c>
      <c r="C43" s="26">
        <v>608749.68000000005</v>
      </c>
    </row>
    <row r="44" spans="1:7" s="6" customFormat="1" ht="12.95" customHeight="1" x14ac:dyDescent="0.2">
      <c r="A44" s="6" t="s">
        <v>39</v>
      </c>
      <c r="C44" s="16">
        <v>135973.57999999999</v>
      </c>
    </row>
    <row r="45" spans="1:7" s="6" customFormat="1" ht="12.95" customHeight="1" x14ac:dyDescent="0.2">
      <c r="A45" s="17" t="s">
        <v>40</v>
      </c>
      <c r="C45" s="10"/>
      <c r="D45" s="29">
        <f>SUM(C43:C44)</f>
        <v>744723.26</v>
      </c>
    </row>
    <row r="46" spans="1:7" s="6" customFormat="1" ht="12.95" customHeight="1" x14ac:dyDescent="0.2">
      <c r="A46" s="17" t="s">
        <v>41</v>
      </c>
      <c r="C46" s="10"/>
      <c r="D46" s="29">
        <f>SUM(D32:D45)</f>
        <v>14531692.93</v>
      </c>
    </row>
    <row r="47" spans="1:7" s="6" customFormat="1" ht="12.95" customHeight="1" x14ac:dyDescent="0.2">
      <c r="A47" s="6" t="s">
        <v>20</v>
      </c>
      <c r="C47" s="10"/>
      <c r="D47" s="9"/>
      <c r="G47" s="14"/>
    </row>
    <row r="48" spans="1:7" s="6" customFormat="1" ht="12.95" customHeight="1" x14ac:dyDescent="0.2">
      <c r="A48" s="17" t="s">
        <v>42</v>
      </c>
      <c r="C48" s="10"/>
      <c r="D48" s="9"/>
    </row>
    <row r="49" spans="1:7" s="6" customFormat="1" ht="12.95" customHeight="1" x14ac:dyDescent="0.2">
      <c r="A49" s="6" t="s">
        <v>43</v>
      </c>
      <c r="C49" s="9">
        <v>12513000</v>
      </c>
      <c r="D49" s="10"/>
      <c r="F49" s="14"/>
      <c r="G49" s="14"/>
    </row>
    <row r="50" spans="1:7" s="6" customFormat="1" ht="12.95" customHeight="1" x14ac:dyDescent="0.2">
      <c r="A50" s="6" t="s">
        <v>44</v>
      </c>
      <c r="C50" s="11">
        <v>1321704.1599999999</v>
      </c>
      <c r="D50" s="10"/>
      <c r="F50" s="21"/>
      <c r="G50" s="14"/>
    </row>
    <row r="51" spans="1:7" s="6" customFormat="1" ht="12.95" customHeight="1" x14ac:dyDescent="0.2">
      <c r="A51" s="6" t="s">
        <v>45</v>
      </c>
      <c r="C51" s="11">
        <v>428650.67</v>
      </c>
      <c r="D51" s="10"/>
      <c r="F51" s="25"/>
    </row>
    <row r="52" spans="1:7" s="6" customFormat="1" ht="12.95" customHeight="1" x14ac:dyDescent="0.2">
      <c r="A52" s="6" t="s">
        <v>46</v>
      </c>
      <c r="C52" s="11">
        <v>305688.33000000013</v>
      </c>
      <c r="D52" s="10"/>
      <c r="G52" s="14"/>
    </row>
    <row r="53" spans="1:7" s="6" customFormat="1" ht="12.95" customHeight="1" x14ac:dyDescent="0.2">
      <c r="A53" s="6" t="s">
        <v>47</v>
      </c>
      <c r="C53" s="15">
        <v>1982434.94</v>
      </c>
      <c r="D53" s="10"/>
      <c r="G53" s="14"/>
    </row>
    <row r="54" spans="1:7" s="6" customFormat="1" ht="12.95" customHeight="1" x14ac:dyDescent="0.2">
      <c r="A54" s="17" t="s">
        <v>48</v>
      </c>
      <c r="C54" s="10"/>
      <c r="D54" s="29">
        <f>SUM(C49:C53)</f>
        <v>16551478.1</v>
      </c>
      <c r="G54" s="30"/>
    </row>
    <row r="55" spans="1:7" s="6" customFormat="1" ht="12.95" customHeight="1" x14ac:dyDescent="0.2">
      <c r="C55" s="10"/>
      <c r="D55" s="9"/>
    </row>
    <row r="56" spans="1:7" s="6" customFormat="1" ht="12.95" customHeight="1" thickBot="1" x14ac:dyDescent="0.25">
      <c r="A56" s="17" t="s">
        <v>49</v>
      </c>
      <c r="C56" s="10"/>
      <c r="D56" s="20">
        <f>SUM(D46:D54)</f>
        <v>31083171.030000001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1" t="s">
        <v>50</v>
      </c>
      <c r="D62" s="31" t="s">
        <v>51</v>
      </c>
    </row>
    <row r="63" spans="1:7" s="6" customFormat="1" ht="12.95" customHeight="1" x14ac:dyDescent="0.2">
      <c r="A63" s="32" t="s">
        <v>52</v>
      </c>
      <c r="D63" s="32" t="s">
        <v>53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9DB1-BB3E-44F7-AB19-28F97936BC47}">
  <sheetPr>
    <tabColor theme="0" tint="-0.249977111117893"/>
  </sheetPr>
  <dimension ref="A2:N50"/>
  <sheetViews>
    <sheetView showGridLines="0" tabSelected="1" zoomScaleNormal="100" workbookViewId="0">
      <selection activeCell="R19" sqref="R19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14.85546875" customWidth="1"/>
    <col min="6" max="6" width="21.5703125" hidden="1" customWidth="1"/>
    <col min="7" max="7" width="16.140625" hidden="1" customWidth="1"/>
    <col min="8" max="8" width="14.140625" hidden="1" customWidth="1"/>
    <col min="9" max="9" width="9.140625" hidden="1" customWidth="1"/>
    <col min="10" max="11" width="13.28515625" hidden="1" customWidth="1"/>
    <col min="12" max="13" width="9.140625" customWidth="1"/>
    <col min="14" max="14" width="11.140625" bestFit="1" customWidth="1"/>
    <col min="255" max="255" width="15.5703125" customWidth="1"/>
    <col min="256" max="256" width="44" customWidth="1"/>
    <col min="257" max="257" width="12.7109375" customWidth="1"/>
    <col min="258" max="258" width="7.85546875" customWidth="1"/>
    <col min="259" max="259" width="15.5703125" customWidth="1"/>
    <col min="260" max="260" width="44" customWidth="1"/>
    <col min="261" max="262" width="12.7109375" customWidth="1"/>
    <col min="266" max="267" width="13.28515625" customWidth="1"/>
    <col min="511" max="511" width="15.5703125" customWidth="1"/>
    <col min="512" max="512" width="44" customWidth="1"/>
    <col min="513" max="513" width="12.7109375" customWidth="1"/>
    <col min="514" max="514" width="7.85546875" customWidth="1"/>
    <col min="515" max="515" width="15.5703125" customWidth="1"/>
    <col min="516" max="516" width="44" customWidth="1"/>
    <col min="517" max="518" width="12.7109375" customWidth="1"/>
    <col min="522" max="523" width="13.28515625" customWidth="1"/>
    <col min="767" max="767" width="15.5703125" customWidth="1"/>
    <col min="768" max="768" width="44" customWidth="1"/>
    <col min="769" max="769" width="12.7109375" customWidth="1"/>
    <col min="770" max="770" width="7.85546875" customWidth="1"/>
    <col min="771" max="771" width="15.5703125" customWidth="1"/>
    <col min="772" max="772" width="44" customWidth="1"/>
    <col min="773" max="774" width="12.7109375" customWidth="1"/>
    <col min="778" max="779" width="13.28515625" customWidth="1"/>
    <col min="1023" max="1023" width="15.5703125" customWidth="1"/>
    <col min="1024" max="1024" width="44" customWidth="1"/>
    <col min="1025" max="1025" width="12.7109375" customWidth="1"/>
    <col min="1026" max="1026" width="7.85546875" customWidth="1"/>
    <col min="1027" max="1027" width="15.5703125" customWidth="1"/>
    <col min="1028" max="1028" width="44" customWidth="1"/>
    <col min="1029" max="1030" width="12.7109375" customWidth="1"/>
    <col min="1034" max="1035" width="13.28515625" customWidth="1"/>
    <col min="1279" max="1279" width="15.5703125" customWidth="1"/>
    <col min="1280" max="1280" width="44" customWidth="1"/>
    <col min="1281" max="1281" width="12.7109375" customWidth="1"/>
    <col min="1282" max="1282" width="7.85546875" customWidth="1"/>
    <col min="1283" max="1283" width="15.5703125" customWidth="1"/>
    <col min="1284" max="1284" width="44" customWidth="1"/>
    <col min="1285" max="1286" width="12.7109375" customWidth="1"/>
    <col min="1290" max="1291" width="13.28515625" customWidth="1"/>
    <col min="1535" max="1535" width="15.5703125" customWidth="1"/>
    <col min="1536" max="1536" width="44" customWidth="1"/>
    <col min="1537" max="1537" width="12.7109375" customWidth="1"/>
    <col min="1538" max="1538" width="7.85546875" customWidth="1"/>
    <col min="1539" max="1539" width="15.5703125" customWidth="1"/>
    <col min="1540" max="1540" width="44" customWidth="1"/>
    <col min="1541" max="1542" width="12.7109375" customWidth="1"/>
    <col min="1546" max="1547" width="13.28515625" customWidth="1"/>
    <col min="1791" max="1791" width="15.5703125" customWidth="1"/>
    <col min="1792" max="1792" width="44" customWidth="1"/>
    <col min="1793" max="1793" width="12.7109375" customWidth="1"/>
    <col min="1794" max="1794" width="7.85546875" customWidth="1"/>
    <col min="1795" max="1795" width="15.5703125" customWidth="1"/>
    <col min="1796" max="1796" width="44" customWidth="1"/>
    <col min="1797" max="1798" width="12.7109375" customWidth="1"/>
    <col min="1802" max="1803" width="13.28515625" customWidth="1"/>
    <col min="2047" max="2047" width="15.5703125" customWidth="1"/>
    <col min="2048" max="2048" width="44" customWidth="1"/>
    <col min="2049" max="2049" width="12.7109375" customWidth="1"/>
    <col min="2050" max="2050" width="7.85546875" customWidth="1"/>
    <col min="2051" max="2051" width="15.5703125" customWidth="1"/>
    <col min="2052" max="2052" width="44" customWidth="1"/>
    <col min="2053" max="2054" width="12.7109375" customWidth="1"/>
    <col min="2058" max="2059" width="13.28515625" customWidth="1"/>
    <col min="2303" max="2303" width="15.5703125" customWidth="1"/>
    <col min="2304" max="2304" width="44" customWidth="1"/>
    <col min="2305" max="2305" width="12.7109375" customWidth="1"/>
    <col min="2306" max="2306" width="7.85546875" customWidth="1"/>
    <col min="2307" max="2307" width="15.5703125" customWidth="1"/>
    <col min="2308" max="2308" width="44" customWidth="1"/>
    <col min="2309" max="2310" width="12.7109375" customWidth="1"/>
    <col min="2314" max="2315" width="13.28515625" customWidth="1"/>
    <col min="2559" max="2559" width="15.5703125" customWidth="1"/>
    <col min="2560" max="2560" width="44" customWidth="1"/>
    <col min="2561" max="2561" width="12.7109375" customWidth="1"/>
    <col min="2562" max="2562" width="7.85546875" customWidth="1"/>
    <col min="2563" max="2563" width="15.5703125" customWidth="1"/>
    <col min="2564" max="2564" width="44" customWidth="1"/>
    <col min="2565" max="2566" width="12.7109375" customWidth="1"/>
    <col min="2570" max="2571" width="13.28515625" customWidth="1"/>
    <col min="2815" max="2815" width="15.5703125" customWidth="1"/>
    <col min="2816" max="2816" width="44" customWidth="1"/>
    <col min="2817" max="2817" width="12.7109375" customWidth="1"/>
    <col min="2818" max="2818" width="7.85546875" customWidth="1"/>
    <col min="2819" max="2819" width="15.5703125" customWidth="1"/>
    <col min="2820" max="2820" width="44" customWidth="1"/>
    <col min="2821" max="2822" width="12.7109375" customWidth="1"/>
    <col min="2826" max="2827" width="13.28515625" customWidth="1"/>
    <col min="3071" max="3071" width="15.5703125" customWidth="1"/>
    <col min="3072" max="3072" width="44" customWidth="1"/>
    <col min="3073" max="3073" width="12.7109375" customWidth="1"/>
    <col min="3074" max="3074" width="7.85546875" customWidth="1"/>
    <col min="3075" max="3075" width="15.5703125" customWidth="1"/>
    <col min="3076" max="3076" width="44" customWidth="1"/>
    <col min="3077" max="3078" width="12.7109375" customWidth="1"/>
    <col min="3082" max="3083" width="13.28515625" customWidth="1"/>
    <col min="3327" max="3327" width="15.5703125" customWidth="1"/>
    <col min="3328" max="3328" width="44" customWidth="1"/>
    <col min="3329" max="3329" width="12.7109375" customWidth="1"/>
    <col min="3330" max="3330" width="7.85546875" customWidth="1"/>
    <col min="3331" max="3331" width="15.5703125" customWidth="1"/>
    <col min="3332" max="3332" width="44" customWidth="1"/>
    <col min="3333" max="3334" width="12.7109375" customWidth="1"/>
    <col min="3338" max="3339" width="13.28515625" customWidth="1"/>
    <col min="3583" max="3583" width="15.5703125" customWidth="1"/>
    <col min="3584" max="3584" width="44" customWidth="1"/>
    <col min="3585" max="3585" width="12.7109375" customWidth="1"/>
    <col min="3586" max="3586" width="7.85546875" customWidth="1"/>
    <col min="3587" max="3587" width="15.5703125" customWidth="1"/>
    <col min="3588" max="3588" width="44" customWidth="1"/>
    <col min="3589" max="3590" width="12.7109375" customWidth="1"/>
    <col min="3594" max="3595" width="13.28515625" customWidth="1"/>
    <col min="3839" max="3839" width="15.5703125" customWidth="1"/>
    <col min="3840" max="3840" width="44" customWidth="1"/>
    <col min="3841" max="3841" width="12.7109375" customWidth="1"/>
    <col min="3842" max="3842" width="7.85546875" customWidth="1"/>
    <col min="3843" max="3843" width="15.5703125" customWidth="1"/>
    <col min="3844" max="3844" width="44" customWidth="1"/>
    <col min="3845" max="3846" width="12.7109375" customWidth="1"/>
    <col min="3850" max="3851" width="13.28515625" customWidth="1"/>
    <col min="4095" max="4095" width="15.5703125" customWidth="1"/>
    <col min="4096" max="4096" width="44" customWidth="1"/>
    <col min="4097" max="4097" width="12.7109375" customWidth="1"/>
    <col min="4098" max="4098" width="7.85546875" customWidth="1"/>
    <col min="4099" max="4099" width="15.5703125" customWidth="1"/>
    <col min="4100" max="4100" width="44" customWidth="1"/>
    <col min="4101" max="4102" width="12.7109375" customWidth="1"/>
    <col min="4106" max="4107" width="13.28515625" customWidth="1"/>
    <col min="4351" max="4351" width="15.5703125" customWidth="1"/>
    <col min="4352" max="4352" width="44" customWidth="1"/>
    <col min="4353" max="4353" width="12.7109375" customWidth="1"/>
    <col min="4354" max="4354" width="7.85546875" customWidth="1"/>
    <col min="4355" max="4355" width="15.5703125" customWidth="1"/>
    <col min="4356" max="4356" width="44" customWidth="1"/>
    <col min="4357" max="4358" width="12.7109375" customWidth="1"/>
    <col min="4362" max="4363" width="13.28515625" customWidth="1"/>
    <col min="4607" max="4607" width="15.5703125" customWidth="1"/>
    <col min="4608" max="4608" width="44" customWidth="1"/>
    <col min="4609" max="4609" width="12.7109375" customWidth="1"/>
    <col min="4610" max="4610" width="7.85546875" customWidth="1"/>
    <col min="4611" max="4611" width="15.5703125" customWidth="1"/>
    <col min="4612" max="4612" width="44" customWidth="1"/>
    <col min="4613" max="4614" width="12.7109375" customWidth="1"/>
    <col min="4618" max="4619" width="13.28515625" customWidth="1"/>
    <col min="4863" max="4863" width="15.5703125" customWidth="1"/>
    <col min="4864" max="4864" width="44" customWidth="1"/>
    <col min="4865" max="4865" width="12.7109375" customWidth="1"/>
    <col min="4866" max="4866" width="7.85546875" customWidth="1"/>
    <col min="4867" max="4867" width="15.5703125" customWidth="1"/>
    <col min="4868" max="4868" width="44" customWidth="1"/>
    <col min="4869" max="4870" width="12.7109375" customWidth="1"/>
    <col min="4874" max="4875" width="13.28515625" customWidth="1"/>
    <col min="5119" max="5119" width="15.5703125" customWidth="1"/>
    <col min="5120" max="5120" width="44" customWidth="1"/>
    <col min="5121" max="5121" width="12.7109375" customWidth="1"/>
    <col min="5122" max="5122" width="7.85546875" customWidth="1"/>
    <col min="5123" max="5123" width="15.5703125" customWidth="1"/>
    <col min="5124" max="5124" width="44" customWidth="1"/>
    <col min="5125" max="5126" width="12.7109375" customWidth="1"/>
    <col min="5130" max="5131" width="13.28515625" customWidth="1"/>
    <col min="5375" max="5375" width="15.5703125" customWidth="1"/>
    <col min="5376" max="5376" width="44" customWidth="1"/>
    <col min="5377" max="5377" width="12.7109375" customWidth="1"/>
    <col min="5378" max="5378" width="7.85546875" customWidth="1"/>
    <col min="5379" max="5379" width="15.5703125" customWidth="1"/>
    <col min="5380" max="5380" width="44" customWidth="1"/>
    <col min="5381" max="5382" width="12.7109375" customWidth="1"/>
    <col min="5386" max="5387" width="13.28515625" customWidth="1"/>
    <col min="5631" max="5631" width="15.5703125" customWidth="1"/>
    <col min="5632" max="5632" width="44" customWidth="1"/>
    <col min="5633" max="5633" width="12.7109375" customWidth="1"/>
    <col min="5634" max="5634" width="7.85546875" customWidth="1"/>
    <col min="5635" max="5635" width="15.5703125" customWidth="1"/>
    <col min="5636" max="5636" width="44" customWidth="1"/>
    <col min="5637" max="5638" width="12.7109375" customWidth="1"/>
    <col min="5642" max="5643" width="13.28515625" customWidth="1"/>
    <col min="5887" max="5887" width="15.5703125" customWidth="1"/>
    <col min="5888" max="5888" width="44" customWidth="1"/>
    <col min="5889" max="5889" width="12.7109375" customWidth="1"/>
    <col min="5890" max="5890" width="7.85546875" customWidth="1"/>
    <col min="5891" max="5891" width="15.5703125" customWidth="1"/>
    <col min="5892" max="5892" width="44" customWidth="1"/>
    <col min="5893" max="5894" width="12.7109375" customWidth="1"/>
    <col min="5898" max="5899" width="13.28515625" customWidth="1"/>
    <col min="6143" max="6143" width="15.5703125" customWidth="1"/>
    <col min="6144" max="6144" width="44" customWidth="1"/>
    <col min="6145" max="6145" width="12.7109375" customWidth="1"/>
    <col min="6146" max="6146" width="7.85546875" customWidth="1"/>
    <col min="6147" max="6147" width="15.5703125" customWidth="1"/>
    <col min="6148" max="6148" width="44" customWidth="1"/>
    <col min="6149" max="6150" width="12.7109375" customWidth="1"/>
    <col min="6154" max="6155" width="13.28515625" customWidth="1"/>
    <col min="6399" max="6399" width="15.5703125" customWidth="1"/>
    <col min="6400" max="6400" width="44" customWidth="1"/>
    <col min="6401" max="6401" width="12.7109375" customWidth="1"/>
    <col min="6402" max="6402" width="7.85546875" customWidth="1"/>
    <col min="6403" max="6403" width="15.5703125" customWidth="1"/>
    <col min="6404" max="6404" width="44" customWidth="1"/>
    <col min="6405" max="6406" width="12.7109375" customWidth="1"/>
    <col min="6410" max="6411" width="13.28515625" customWidth="1"/>
    <col min="6655" max="6655" width="15.5703125" customWidth="1"/>
    <col min="6656" max="6656" width="44" customWidth="1"/>
    <col min="6657" max="6657" width="12.7109375" customWidth="1"/>
    <col min="6658" max="6658" width="7.85546875" customWidth="1"/>
    <col min="6659" max="6659" width="15.5703125" customWidth="1"/>
    <col min="6660" max="6660" width="44" customWidth="1"/>
    <col min="6661" max="6662" width="12.7109375" customWidth="1"/>
    <col min="6666" max="6667" width="13.28515625" customWidth="1"/>
    <col min="6911" max="6911" width="15.5703125" customWidth="1"/>
    <col min="6912" max="6912" width="44" customWidth="1"/>
    <col min="6913" max="6913" width="12.7109375" customWidth="1"/>
    <col min="6914" max="6914" width="7.85546875" customWidth="1"/>
    <col min="6915" max="6915" width="15.5703125" customWidth="1"/>
    <col min="6916" max="6916" width="44" customWidth="1"/>
    <col min="6917" max="6918" width="12.7109375" customWidth="1"/>
    <col min="6922" max="6923" width="13.28515625" customWidth="1"/>
    <col min="7167" max="7167" width="15.5703125" customWidth="1"/>
    <col min="7168" max="7168" width="44" customWidth="1"/>
    <col min="7169" max="7169" width="12.7109375" customWidth="1"/>
    <col min="7170" max="7170" width="7.85546875" customWidth="1"/>
    <col min="7171" max="7171" width="15.5703125" customWidth="1"/>
    <col min="7172" max="7172" width="44" customWidth="1"/>
    <col min="7173" max="7174" width="12.7109375" customWidth="1"/>
    <col min="7178" max="7179" width="13.28515625" customWidth="1"/>
    <col min="7423" max="7423" width="15.5703125" customWidth="1"/>
    <col min="7424" max="7424" width="44" customWidth="1"/>
    <col min="7425" max="7425" width="12.7109375" customWidth="1"/>
    <col min="7426" max="7426" width="7.85546875" customWidth="1"/>
    <col min="7427" max="7427" width="15.5703125" customWidth="1"/>
    <col min="7428" max="7428" width="44" customWidth="1"/>
    <col min="7429" max="7430" width="12.7109375" customWidth="1"/>
    <col min="7434" max="7435" width="13.28515625" customWidth="1"/>
    <col min="7679" max="7679" width="15.5703125" customWidth="1"/>
    <col min="7680" max="7680" width="44" customWidth="1"/>
    <col min="7681" max="7681" width="12.7109375" customWidth="1"/>
    <col min="7682" max="7682" width="7.85546875" customWidth="1"/>
    <col min="7683" max="7683" width="15.5703125" customWidth="1"/>
    <col min="7684" max="7684" width="44" customWidth="1"/>
    <col min="7685" max="7686" width="12.7109375" customWidth="1"/>
    <col min="7690" max="7691" width="13.28515625" customWidth="1"/>
    <col min="7935" max="7935" width="15.5703125" customWidth="1"/>
    <col min="7936" max="7936" width="44" customWidth="1"/>
    <col min="7937" max="7937" width="12.7109375" customWidth="1"/>
    <col min="7938" max="7938" width="7.85546875" customWidth="1"/>
    <col min="7939" max="7939" width="15.5703125" customWidth="1"/>
    <col min="7940" max="7940" width="44" customWidth="1"/>
    <col min="7941" max="7942" width="12.7109375" customWidth="1"/>
    <col min="7946" max="7947" width="13.28515625" customWidth="1"/>
    <col min="8191" max="8191" width="15.5703125" customWidth="1"/>
    <col min="8192" max="8192" width="44" customWidth="1"/>
    <col min="8193" max="8193" width="12.7109375" customWidth="1"/>
    <col min="8194" max="8194" width="7.85546875" customWidth="1"/>
    <col min="8195" max="8195" width="15.5703125" customWidth="1"/>
    <col min="8196" max="8196" width="44" customWidth="1"/>
    <col min="8197" max="8198" width="12.7109375" customWidth="1"/>
    <col min="8202" max="8203" width="13.28515625" customWidth="1"/>
    <col min="8447" max="8447" width="15.5703125" customWidth="1"/>
    <col min="8448" max="8448" width="44" customWidth="1"/>
    <col min="8449" max="8449" width="12.7109375" customWidth="1"/>
    <col min="8450" max="8450" width="7.85546875" customWidth="1"/>
    <col min="8451" max="8451" width="15.5703125" customWidth="1"/>
    <col min="8452" max="8452" width="44" customWidth="1"/>
    <col min="8453" max="8454" width="12.7109375" customWidth="1"/>
    <col min="8458" max="8459" width="13.28515625" customWidth="1"/>
    <col min="8703" max="8703" width="15.5703125" customWidth="1"/>
    <col min="8704" max="8704" width="44" customWidth="1"/>
    <col min="8705" max="8705" width="12.7109375" customWidth="1"/>
    <col min="8706" max="8706" width="7.85546875" customWidth="1"/>
    <col min="8707" max="8707" width="15.5703125" customWidth="1"/>
    <col min="8708" max="8708" width="44" customWidth="1"/>
    <col min="8709" max="8710" width="12.7109375" customWidth="1"/>
    <col min="8714" max="8715" width="13.28515625" customWidth="1"/>
    <col min="8959" max="8959" width="15.5703125" customWidth="1"/>
    <col min="8960" max="8960" width="44" customWidth="1"/>
    <col min="8961" max="8961" width="12.7109375" customWidth="1"/>
    <col min="8962" max="8962" width="7.85546875" customWidth="1"/>
    <col min="8963" max="8963" width="15.5703125" customWidth="1"/>
    <col min="8964" max="8964" width="44" customWidth="1"/>
    <col min="8965" max="8966" width="12.7109375" customWidth="1"/>
    <col min="8970" max="8971" width="13.28515625" customWidth="1"/>
    <col min="9215" max="9215" width="15.5703125" customWidth="1"/>
    <col min="9216" max="9216" width="44" customWidth="1"/>
    <col min="9217" max="9217" width="12.7109375" customWidth="1"/>
    <col min="9218" max="9218" width="7.85546875" customWidth="1"/>
    <col min="9219" max="9219" width="15.5703125" customWidth="1"/>
    <col min="9220" max="9220" width="44" customWidth="1"/>
    <col min="9221" max="9222" width="12.7109375" customWidth="1"/>
    <col min="9226" max="9227" width="13.28515625" customWidth="1"/>
    <col min="9471" max="9471" width="15.5703125" customWidth="1"/>
    <col min="9472" max="9472" width="44" customWidth="1"/>
    <col min="9473" max="9473" width="12.7109375" customWidth="1"/>
    <col min="9474" max="9474" width="7.85546875" customWidth="1"/>
    <col min="9475" max="9475" width="15.5703125" customWidth="1"/>
    <col min="9476" max="9476" width="44" customWidth="1"/>
    <col min="9477" max="9478" width="12.7109375" customWidth="1"/>
    <col min="9482" max="9483" width="13.28515625" customWidth="1"/>
    <col min="9727" max="9727" width="15.5703125" customWidth="1"/>
    <col min="9728" max="9728" width="44" customWidth="1"/>
    <col min="9729" max="9729" width="12.7109375" customWidth="1"/>
    <col min="9730" max="9730" width="7.85546875" customWidth="1"/>
    <col min="9731" max="9731" width="15.5703125" customWidth="1"/>
    <col min="9732" max="9732" width="44" customWidth="1"/>
    <col min="9733" max="9734" width="12.7109375" customWidth="1"/>
    <col min="9738" max="9739" width="13.28515625" customWidth="1"/>
    <col min="9983" max="9983" width="15.5703125" customWidth="1"/>
    <col min="9984" max="9984" width="44" customWidth="1"/>
    <col min="9985" max="9985" width="12.7109375" customWidth="1"/>
    <col min="9986" max="9986" width="7.85546875" customWidth="1"/>
    <col min="9987" max="9987" width="15.5703125" customWidth="1"/>
    <col min="9988" max="9988" width="44" customWidth="1"/>
    <col min="9989" max="9990" width="12.7109375" customWidth="1"/>
    <col min="9994" max="9995" width="13.28515625" customWidth="1"/>
    <col min="10239" max="10239" width="15.5703125" customWidth="1"/>
    <col min="10240" max="10240" width="44" customWidth="1"/>
    <col min="10241" max="10241" width="12.7109375" customWidth="1"/>
    <col min="10242" max="10242" width="7.85546875" customWidth="1"/>
    <col min="10243" max="10243" width="15.5703125" customWidth="1"/>
    <col min="10244" max="10244" width="44" customWidth="1"/>
    <col min="10245" max="10246" width="12.7109375" customWidth="1"/>
    <col min="10250" max="10251" width="13.28515625" customWidth="1"/>
    <col min="10495" max="10495" width="15.5703125" customWidth="1"/>
    <col min="10496" max="10496" width="44" customWidth="1"/>
    <col min="10497" max="10497" width="12.7109375" customWidth="1"/>
    <col min="10498" max="10498" width="7.85546875" customWidth="1"/>
    <col min="10499" max="10499" width="15.5703125" customWidth="1"/>
    <col min="10500" max="10500" width="44" customWidth="1"/>
    <col min="10501" max="10502" width="12.7109375" customWidth="1"/>
    <col min="10506" max="10507" width="13.28515625" customWidth="1"/>
    <col min="10751" max="10751" width="15.5703125" customWidth="1"/>
    <col min="10752" max="10752" width="44" customWidth="1"/>
    <col min="10753" max="10753" width="12.7109375" customWidth="1"/>
    <col min="10754" max="10754" width="7.85546875" customWidth="1"/>
    <col min="10755" max="10755" width="15.5703125" customWidth="1"/>
    <col min="10756" max="10756" width="44" customWidth="1"/>
    <col min="10757" max="10758" width="12.7109375" customWidth="1"/>
    <col min="10762" max="10763" width="13.28515625" customWidth="1"/>
    <col min="11007" max="11007" width="15.5703125" customWidth="1"/>
    <col min="11008" max="11008" width="44" customWidth="1"/>
    <col min="11009" max="11009" width="12.7109375" customWidth="1"/>
    <col min="11010" max="11010" width="7.85546875" customWidth="1"/>
    <col min="11011" max="11011" width="15.5703125" customWidth="1"/>
    <col min="11012" max="11012" width="44" customWidth="1"/>
    <col min="11013" max="11014" width="12.7109375" customWidth="1"/>
    <col min="11018" max="11019" width="13.28515625" customWidth="1"/>
    <col min="11263" max="11263" width="15.5703125" customWidth="1"/>
    <col min="11264" max="11264" width="44" customWidth="1"/>
    <col min="11265" max="11265" width="12.7109375" customWidth="1"/>
    <col min="11266" max="11266" width="7.85546875" customWidth="1"/>
    <col min="11267" max="11267" width="15.5703125" customWidth="1"/>
    <col min="11268" max="11268" width="44" customWidth="1"/>
    <col min="11269" max="11270" width="12.7109375" customWidth="1"/>
    <col min="11274" max="11275" width="13.28515625" customWidth="1"/>
    <col min="11519" max="11519" width="15.5703125" customWidth="1"/>
    <col min="11520" max="11520" width="44" customWidth="1"/>
    <col min="11521" max="11521" width="12.7109375" customWidth="1"/>
    <col min="11522" max="11522" width="7.85546875" customWidth="1"/>
    <col min="11523" max="11523" width="15.5703125" customWidth="1"/>
    <col min="11524" max="11524" width="44" customWidth="1"/>
    <col min="11525" max="11526" width="12.7109375" customWidth="1"/>
    <col min="11530" max="11531" width="13.28515625" customWidth="1"/>
    <col min="11775" max="11775" width="15.5703125" customWidth="1"/>
    <col min="11776" max="11776" width="44" customWidth="1"/>
    <col min="11777" max="11777" width="12.7109375" customWidth="1"/>
    <col min="11778" max="11778" width="7.85546875" customWidth="1"/>
    <col min="11779" max="11779" width="15.5703125" customWidth="1"/>
    <col min="11780" max="11780" width="44" customWidth="1"/>
    <col min="11781" max="11782" width="12.7109375" customWidth="1"/>
    <col min="11786" max="11787" width="13.28515625" customWidth="1"/>
    <col min="12031" max="12031" width="15.5703125" customWidth="1"/>
    <col min="12032" max="12032" width="44" customWidth="1"/>
    <col min="12033" max="12033" width="12.7109375" customWidth="1"/>
    <col min="12034" max="12034" width="7.85546875" customWidth="1"/>
    <col min="12035" max="12035" width="15.5703125" customWidth="1"/>
    <col min="12036" max="12036" width="44" customWidth="1"/>
    <col min="12037" max="12038" width="12.7109375" customWidth="1"/>
    <col min="12042" max="12043" width="13.28515625" customWidth="1"/>
    <col min="12287" max="12287" width="15.5703125" customWidth="1"/>
    <col min="12288" max="12288" width="44" customWidth="1"/>
    <col min="12289" max="12289" width="12.7109375" customWidth="1"/>
    <col min="12290" max="12290" width="7.85546875" customWidth="1"/>
    <col min="12291" max="12291" width="15.5703125" customWidth="1"/>
    <col min="12292" max="12292" width="44" customWidth="1"/>
    <col min="12293" max="12294" width="12.7109375" customWidth="1"/>
    <col min="12298" max="12299" width="13.28515625" customWidth="1"/>
    <col min="12543" max="12543" width="15.5703125" customWidth="1"/>
    <col min="12544" max="12544" width="44" customWidth="1"/>
    <col min="12545" max="12545" width="12.7109375" customWidth="1"/>
    <col min="12546" max="12546" width="7.85546875" customWidth="1"/>
    <col min="12547" max="12547" width="15.5703125" customWidth="1"/>
    <col min="12548" max="12548" width="44" customWidth="1"/>
    <col min="12549" max="12550" width="12.7109375" customWidth="1"/>
    <col min="12554" max="12555" width="13.28515625" customWidth="1"/>
    <col min="12799" max="12799" width="15.5703125" customWidth="1"/>
    <col min="12800" max="12800" width="44" customWidth="1"/>
    <col min="12801" max="12801" width="12.7109375" customWidth="1"/>
    <col min="12802" max="12802" width="7.85546875" customWidth="1"/>
    <col min="12803" max="12803" width="15.5703125" customWidth="1"/>
    <col min="12804" max="12804" width="44" customWidth="1"/>
    <col min="12805" max="12806" width="12.7109375" customWidth="1"/>
    <col min="12810" max="12811" width="13.28515625" customWidth="1"/>
    <col min="13055" max="13055" width="15.5703125" customWidth="1"/>
    <col min="13056" max="13056" width="44" customWidth="1"/>
    <col min="13057" max="13057" width="12.7109375" customWidth="1"/>
    <col min="13058" max="13058" width="7.85546875" customWidth="1"/>
    <col min="13059" max="13059" width="15.5703125" customWidth="1"/>
    <col min="13060" max="13060" width="44" customWidth="1"/>
    <col min="13061" max="13062" width="12.7109375" customWidth="1"/>
    <col min="13066" max="13067" width="13.28515625" customWidth="1"/>
    <col min="13311" max="13311" width="15.5703125" customWidth="1"/>
    <col min="13312" max="13312" width="44" customWidth="1"/>
    <col min="13313" max="13313" width="12.7109375" customWidth="1"/>
    <col min="13314" max="13314" width="7.85546875" customWidth="1"/>
    <col min="13315" max="13315" width="15.5703125" customWidth="1"/>
    <col min="13316" max="13316" width="44" customWidth="1"/>
    <col min="13317" max="13318" width="12.7109375" customWidth="1"/>
    <col min="13322" max="13323" width="13.28515625" customWidth="1"/>
    <col min="13567" max="13567" width="15.5703125" customWidth="1"/>
    <col min="13568" max="13568" width="44" customWidth="1"/>
    <col min="13569" max="13569" width="12.7109375" customWidth="1"/>
    <col min="13570" max="13570" width="7.85546875" customWidth="1"/>
    <col min="13571" max="13571" width="15.5703125" customWidth="1"/>
    <col min="13572" max="13572" width="44" customWidth="1"/>
    <col min="13573" max="13574" width="12.7109375" customWidth="1"/>
    <col min="13578" max="13579" width="13.28515625" customWidth="1"/>
    <col min="13823" max="13823" width="15.5703125" customWidth="1"/>
    <col min="13824" max="13824" width="44" customWidth="1"/>
    <col min="13825" max="13825" width="12.7109375" customWidth="1"/>
    <col min="13826" max="13826" width="7.85546875" customWidth="1"/>
    <col min="13827" max="13827" width="15.5703125" customWidth="1"/>
    <col min="13828" max="13828" width="44" customWidth="1"/>
    <col min="13829" max="13830" width="12.7109375" customWidth="1"/>
    <col min="13834" max="13835" width="13.28515625" customWidth="1"/>
    <col min="14079" max="14079" width="15.5703125" customWidth="1"/>
    <col min="14080" max="14080" width="44" customWidth="1"/>
    <col min="14081" max="14081" width="12.7109375" customWidth="1"/>
    <col min="14082" max="14082" width="7.85546875" customWidth="1"/>
    <col min="14083" max="14083" width="15.5703125" customWidth="1"/>
    <col min="14084" max="14084" width="44" customWidth="1"/>
    <col min="14085" max="14086" width="12.7109375" customWidth="1"/>
    <col min="14090" max="14091" width="13.28515625" customWidth="1"/>
    <col min="14335" max="14335" width="15.5703125" customWidth="1"/>
    <col min="14336" max="14336" width="44" customWidth="1"/>
    <col min="14337" max="14337" width="12.7109375" customWidth="1"/>
    <col min="14338" max="14338" width="7.85546875" customWidth="1"/>
    <col min="14339" max="14339" width="15.5703125" customWidth="1"/>
    <col min="14340" max="14340" width="44" customWidth="1"/>
    <col min="14341" max="14342" width="12.7109375" customWidth="1"/>
    <col min="14346" max="14347" width="13.28515625" customWidth="1"/>
    <col min="14591" max="14591" width="15.5703125" customWidth="1"/>
    <col min="14592" max="14592" width="44" customWidth="1"/>
    <col min="14593" max="14593" width="12.7109375" customWidth="1"/>
    <col min="14594" max="14594" width="7.85546875" customWidth="1"/>
    <col min="14595" max="14595" width="15.5703125" customWidth="1"/>
    <col min="14596" max="14596" width="44" customWidth="1"/>
    <col min="14597" max="14598" width="12.7109375" customWidth="1"/>
    <col min="14602" max="14603" width="13.28515625" customWidth="1"/>
    <col min="14847" max="14847" width="15.5703125" customWidth="1"/>
    <col min="14848" max="14848" width="44" customWidth="1"/>
    <col min="14849" max="14849" width="12.7109375" customWidth="1"/>
    <col min="14850" max="14850" width="7.85546875" customWidth="1"/>
    <col min="14851" max="14851" width="15.5703125" customWidth="1"/>
    <col min="14852" max="14852" width="44" customWidth="1"/>
    <col min="14853" max="14854" width="12.7109375" customWidth="1"/>
    <col min="14858" max="14859" width="13.28515625" customWidth="1"/>
    <col min="15103" max="15103" width="15.5703125" customWidth="1"/>
    <col min="15104" max="15104" width="44" customWidth="1"/>
    <col min="15105" max="15105" width="12.7109375" customWidth="1"/>
    <col min="15106" max="15106" width="7.85546875" customWidth="1"/>
    <col min="15107" max="15107" width="15.5703125" customWidth="1"/>
    <col min="15108" max="15108" width="44" customWidth="1"/>
    <col min="15109" max="15110" width="12.7109375" customWidth="1"/>
    <col min="15114" max="15115" width="13.28515625" customWidth="1"/>
    <col min="15359" max="15359" width="15.5703125" customWidth="1"/>
    <col min="15360" max="15360" width="44" customWidth="1"/>
    <col min="15361" max="15361" width="12.7109375" customWidth="1"/>
    <col min="15362" max="15362" width="7.85546875" customWidth="1"/>
    <col min="15363" max="15363" width="15.5703125" customWidth="1"/>
    <col min="15364" max="15364" width="44" customWidth="1"/>
    <col min="15365" max="15366" width="12.7109375" customWidth="1"/>
    <col min="15370" max="15371" width="13.28515625" customWidth="1"/>
    <col min="15615" max="15615" width="15.5703125" customWidth="1"/>
    <col min="15616" max="15616" width="44" customWidth="1"/>
    <col min="15617" max="15617" width="12.7109375" customWidth="1"/>
    <col min="15618" max="15618" width="7.85546875" customWidth="1"/>
    <col min="15619" max="15619" width="15.5703125" customWidth="1"/>
    <col min="15620" max="15620" width="44" customWidth="1"/>
    <col min="15621" max="15622" width="12.7109375" customWidth="1"/>
    <col min="15626" max="15627" width="13.28515625" customWidth="1"/>
    <col min="15871" max="15871" width="15.5703125" customWidth="1"/>
    <col min="15872" max="15872" width="44" customWidth="1"/>
    <col min="15873" max="15873" width="12.7109375" customWidth="1"/>
    <col min="15874" max="15874" width="7.85546875" customWidth="1"/>
    <col min="15875" max="15875" width="15.5703125" customWidth="1"/>
    <col min="15876" max="15876" width="44" customWidth="1"/>
    <col min="15877" max="15878" width="12.7109375" customWidth="1"/>
    <col min="15882" max="15883" width="13.28515625" customWidth="1"/>
    <col min="16127" max="16127" width="15.5703125" customWidth="1"/>
    <col min="16128" max="16128" width="44" customWidth="1"/>
    <col min="16129" max="16129" width="12.7109375" customWidth="1"/>
    <col min="16130" max="16130" width="7.85546875" customWidth="1"/>
    <col min="16131" max="16131" width="15.5703125" customWidth="1"/>
    <col min="16132" max="16132" width="44" customWidth="1"/>
    <col min="16133" max="16134" width="12.7109375" customWidth="1"/>
    <col min="16138" max="16139" width="13.28515625" customWidth="1"/>
  </cols>
  <sheetData>
    <row r="2" spans="1:4" ht="15" customHeight="1" x14ac:dyDescent="0.25">
      <c r="B2" s="34"/>
      <c r="C2" s="70" t="s">
        <v>0</v>
      </c>
      <c r="D2" s="70"/>
    </row>
    <row r="3" spans="1:4" ht="15" customHeight="1" x14ac:dyDescent="0.25">
      <c r="B3" s="35"/>
      <c r="C3" s="71" t="s">
        <v>86</v>
      </c>
      <c r="D3" s="71"/>
    </row>
    <row r="4" spans="1:4" ht="15" customHeight="1" x14ac:dyDescent="0.25">
      <c r="B4" s="35"/>
      <c r="C4" s="71" t="s">
        <v>1</v>
      </c>
      <c r="D4" s="71"/>
    </row>
    <row r="5" spans="1:4" ht="14.1" customHeight="1" x14ac:dyDescent="0.25">
      <c r="B5" s="36"/>
      <c r="C5" s="36"/>
      <c r="D5" s="37"/>
    </row>
    <row r="6" spans="1:4" ht="14.1" customHeight="1" x14ac:dyDescent="0.25">
      <c r="B6" s="36"/>
      <c r="C6" s="36"/>
      <c r="D6" s="37"/>
    </row>
    <row r="7" spans="1:4" ht="14.1" customHeight="1" x14ac:dyDescent="0.25">
      <c r="B7" s="36"/>
      <c r="C7" s="36"/>
      <c r="D7" s="37"/>
    </row>
    <row r="8" spans="1:4" ht="14.1" customHeight="1" x14ac:dyDescent="0.25">
      <c r="B8" s="38" t="s">
        <v>54</v>
      </c>
      <c r="C8" s="17"/>
      <c r="D8" s="17"/>
    </row>
    <row r="9" spans="1:4" ht="14.1" customHeight="1" x14ac:dyDescent="0.25">
      <c r="B9" s="38"/>
      <c r="C9" s="39" t="s">
        <v>55</v>
      </c>
      <c r="D9" s="40">
        <v>2511231.85</v>
      </c>
    </row>
    <row r="10" spans="1:4" ht="14.1" customHeight="1" x14ac:dyDescent="0.25">
      <c r="B10" s="38"/>
      <c r="C10" s="39" t="s">
        <v>56</v>
      </c>
      <c r="D10" s="40">
        <v>571916.16</v>
      </c>
    </row>
    <row r="11" spans="1:4" ht="14.1" customHeight="1" x14ac:dyDescent="0.25">
      <c r="B11" s="38"/>
      <c r="C11" s="39" t="s">
        <v>57</v>
      </c>
      <c r="D11" s="40">
        <v>0</v>
      </c>
    </row>
    <row r="12" spans="1:4" ht="14.1" customHeight="1" x14ac:dyDescent="0.25">
      <c r="B12" s="38"/>
      <c r="C12" s="39" t="s">
        <v>58</v>
      </c>
      <c r="D12" s="40">
        <v>207764.06</v>
      </c>
    </row>
    <row r="13" spans="1:4" ht="14.1" customHeight="1" x14ac:dyDescent="0.25">
      <c r="A13" s="41"/>
      <c r="B13" s="6"/>
      <c r="C13" s="39" t="s">
        <v>59</v>
      </c>
      <c r="D13" s="40">
        <v>169565.04</v>
      </c>
    </row>
    <row r="14" spans="1:4" s="6" customFormat="1" ht="14.1" customHeight="1" x14ac:dyDescent="0.2">
      <c r="B14" s="69" t="s">
        <v>60</v>
      </c>
      <c r="C14" s="69"/>
      <c r="D14" s="42">
        <f>SUM(D9:D13)</f>
        <v>3460477.1100000003</v>
      </c>
    </row>
    <row r="15" spans="1:4" s="6" customFormat="1" ht="14.1" customHeight="1" x14ac:dyDescent="0.2">
      <c r="D15" s="10"/>
    </row>
    <row r="16" spans="1:4" s="6" customFormat="1" ht="14.1" customHeight="1" x14ac:dyDescent="0.2">
      <c r="B16" s="38" t="s">
        <v>61</v>
      </c>
      <c r="C16" s="17"/>
      <c r="D16" s="9"/>
    </row>
    <row r="17" spans="1:11" s="6" customFormat="1" ht="14.1" customHeight="1" x14ac:dyDescent="0.25">
      <c r="B17" s="19"/>
      <c r="C17" s="39" t="s">
        <v>62</v>
      </c>
      <c r="D17" s="40">
        <v>157644.43</v>
      </c>
      <c r="F17" s="43"/>
      <c r="H17" s="44"/>
    </row>
    <row r="18" spans="1:11" s="6" customFormat="1" ht="14.1" customHeight="1" x14ac:dyDescent="0.25">
      <c r="A18" s="45"/>
      <c r="B18" s="19"/>
      <c r="C18" s="39" t="s">
        <v>63</v>
      </c>
      <c r="D18" s="40">
        <v>1650854.85</v>
      </c>
      <c r="F18" s="43"/>
      <c r="H18" s="44"/>
    </row>
    <row r="19" spans="1:11" s="6" customFormat="1" ht="14.1" customHeight="1" x14ac:dyDescent="0.25">
      <c r="A19" s="45"/>
      <c r="B19" s="19"/>
      <c r="C19" s="39" t="s">
        <v>64</v>
      </c>
      <c r="D19" s="40">
        <v>928473.04</v>
      </c>
      <c r="F19" s="43"/>
      <c r="H19" s="44"/>
    </row>
    <row r="20" spans="1:11" s="6" customFormat="1" ht="14.1" customHeight="1" x14ac:dyDescent="0.25">
      <c r="A20" s="45"/>
      <c r="B20" s="19"/>
      <c r="C20" s="39" t="s">
        <v>65</v>
      </c>
      <c r="D20" s="40">
        <v>214748.19</v>
      </c>
      <c r="F20" s="43"/>
      <c r="H20" s="46"/>
    </row>
    <row r="21" spans="1:11" s="6" customFormat="1" ht="14.1" customHeight="1" x14ac:dyDescent="0.25">
      <c r="A21" s="41"/>
      <c r="B21" s="69" t="s">
        <v>66</v>
      </c>
      <c r="C21" s="69"/>
      <c r="D21" s="47">
        <f>SUM(D17:D20)</f>
        <v>2951720.5100000002</v>
      </c>
      <c r="F21" s="43" t="s">
        <v>67</v>
      </c>
      <c r="H21" s="46"/>
    </row>
    <row r="22" spans="1:11" s="6" customFormat="1" ht="14.1" customHeight="1" x14ac:dyDescent="0.2">
      <c r="A22" s="48"/>
      <c r="C22" s="39"/>
      <c r="D22" s="49"/>
      <c r="F22" s="22" t="s">
        <v>68</v>
      </c>
      <c r="G22" s="22" t="s">
        <v>69</v>
      </c>
      <c r="H22" s="22" t="s">
        <v>70</v>
      </c>
      <c r="I22" s="22"/>
    </row>
    <row r="23" spans="1:11" s="6" customFormat="1" ht="14.1" customHeight="1" x14ac:dyDescent="0.2">
      <c r="A23" s="41"/>
      <c r="B23" s="69" t="s">
        <v>71</v>
      </c>
      <c r="C23" s="69"/>
      <c r="D23" s="13">
        <v>18532.04</v>
      </c>
      <c r="E23" s="50"/>
      <c r="F23" s="43">
        <f>+[1]Balanza!C4637</f>
        <v>538993.74</v>
      </c>
      <c r="G23" s="6">
        <f>+[1]Balanza!C668</f>
        <v>0</v>
      </c>
      <c r="H23" s="51">
        <f>+[1]Balanza!C7103</f>
        <v>-320917.42</v>
      </c>
      <c r="I23" s="51"/>
    </row>
    <row r="24" spans="1:11" s="6" customFormat="1" ht="14.1" customHeight="1" x14ac:dyDescent="0.25">
      <c r="A24" s="48"/>
      <c r="C24" s="39"/>
      <c r="D24" s="49"/>
      <c r="F24" s="43"/>
      <c r="H24" s="44"/>
    </row>
    <row r="25" spans="1:11" s="6" customFormat="1" ht="14.1" customHeight="1" x14ac:dyDescent="0.25">
      <c r="A25" s="48"/>
      <c r="B25" s="69" t="s">
        <v>72</v>
      </c>
      <c r="C25" s="69"/>
      <c r="D25" s="72">
        <f>+D14-D21-D23</f>
        <v>490224.56000000011</v>
      </c>
      <c r="F25" s="43" t="s">
        <v>73</v>
      </c>
      <c r="H25" s="52"/>
    </row>
    <row r="26" spans="1:11" s="6" customFormat="1" ht="14.1" customHeight="1" x14ac:dyDescent="0.2">
      <c r="A26" s="48"/>
      <c r="C26" s="39"/>
      <c r="D26" s="49"/>
      <c r="F26" s="6">
        <v>4901</v>
      </c>
      <c r="G26" s="6">
        <v>490109009</v>
      </c>
      <c r="H26" s="6">
        <v>4902</v>
      </c>
      <c r="I26" s="6">
        <v>5801</v>
      </c>
      <c r="J26" s="6">
        <v>59</v>
      </c>
      <c r="K26" s="6">
        <v>56</v>
      </c>
    </row>
    <row r="27" spans="1:11" s="6" customFormat="1" ht="14.1" customHeight="1" x14ac:dyDescent="0.2">
      <c r="A27" s="48"/>
      <c r="B27" s="38" t="s">
        <v>74</v>
      </c>
      <c r="C27" s="39"/>
      <c r="D27" s="49"/>
      <c r="F27" s="51">
        <f>+[1]Balanza!C4724</f>
        <v>15449.29</v>
      </c>
      <c r="G27" s="51">
        <v>0</v>
      </c>
      <c r="H27" s="51">
        <f>+[1]Balanza!C4735</f>
        <v>41610.36</v>
      </c>
      <c r="I27" s="51">
        <f>+[1]Balanza!C7098</f>
        <v>-150024.94</v>
      </c>
      <c r="J27" s="51">
        <f>+[1]Balanza!C7107</f>
        <v>-640117.97</v>
      </c>
      <c r="K27" s="6">
        <f>+[1]Balanza!C6680</f>
        <v>-380502.52</v>
      </c>
    </row>
    <row r="28" spans="1:11" s="6" customFormat="1" ht="14.1" customHeight="1" x14ac:dyDescent="0.25">
      <c r="A28" s="48"/>
      <c r="C28" s="39" t="s">
        <v>75</v>
      </c>
      <c r="D28" s="40">
        <v>2721.74</v>
      </c>
      <c r="E28" s="53"/>
      <c r="F28" s="54"/>
      <c r="G28" s="51"/>
      <c r="H28" s="55"/>
    </row>
    <row r="29" spans="1:11" s="6" customFormat="1" ht="14.1" customHeight="1" x14ac:dyDescent="0.25">
      <c r="A29" s="48"/>
      <c r="C29" s="39" t="s">
        <v>76</v>
      </c>
      <c r="D29" s="40">
        <v>302528.51999999996</v>
      </c>
      <c r="E29" s="53"/>
      <c r="F29" s="56"/>
      <c r="H29" s="44"/>
    </row>
    <row r="30" spans="1:11" s="6" customFormat="1" ht="14.1" customHeight="1" x14ac:dyDescent="0.25">
      <c r="B30" s="69" t="s">
        <v>77</v>
      </c>
      <c r="C30" s="69"/>
      <c r="D30" s="57">
        <f>SUM(D28:D29)</f>
        <v>305250.25999999995</v>
      </c>
      <c r="E30" s="53"/>
      <c r="F30" s="56"/>
      <c r="H30" s="44"/>
    </row>
    <row r="31" spans="1:11" s="6" customFormat="1" ht="14.1" customHeight="1" x14ac:dyDescent="0.2">
      <c r="B31" s="69"/>
      <c r="C31" s="69"/>
      <c r="D31" s="27"/>
      <c r="E31" s="53"/>
      <c r="F31" s="56"/>
      <c r="H31" s="58"/>
    </row>
    <row r="32" spans="1:11" s="6" customFormat="1" ht="14.1" customHeight="1" x14ac:dyDescent="0.25">
      <c r="B32" s="17" t="s">
        <v>78</v>
      </c>
      <c r="D32" s="72">
        <f>D25-D30</f>
        <v>184974.30000000016</v>
      </c>
      <c r="E32" s="53"/>
      <c r="F32" s="56"/>
      <c r="H32" s="59"/>
    </row>
    <row r="33" spans="1:14" s="6" customFormat="1" ht="14.1" customHeight="1" x14ac:dyDescent="0.25">
      <c r="D33" s="10"/>
      <c r="E33" s="53"/>
      <c r="F33" s="56"/>
      <c r="H33" s="59"/>
    </row>
    <row r="34" spans="1:14" s="6" customFormat="1" ht="14.1" customHeight="1" x14ac:dyDescent="0.25">
      <c r="B34" s="17" t="s">
        <v>79</v>
      </c>
      <c r="D34" s="60">
        <v>265583.92</v>
      </c>
      <c r="E34" s="53"/>
      <c r="F34" s="56"/>
      <c r="H34" s="59"/>
    </row>
    <row r="35" spans="1:14" s="6" customFormat="1" ht="14.1" customHeight="1" x14ac:dyDescent="0.25">
      <c r="B35" s="17"/>
      <c r="D35" s="12"/>
      <c r="E35" s="53"/>
      <c r="F35" s="56"/>
      <c r="H35" s="59"/>
    </row>
    <row r="36" spans="1:14" s="6" customFormat="1" ht="14.1" customHeight="1" x14ac:dyDescent="0.25">
      <c r="B36" s="17" t="s">
        <v>80</v>
      </c>
      <c r="D36" s="74">
        <f>D32+D34</f>
        <v>450558.22000000015</v>
      </c>
      <c r="E36" s="53"/>
      <c r="F36" s="56"/>
      <c r="H36" s="59"/>
    </row>
    <row r="37" spans="1:14" s="6" customFormat="1" ht="14.1" customHeight="1" x14ac:dyDescent="0.25">
      <c r="B37" s="17"/>
      <c r="D37" s="10"/>
      <c r="E37" s="53"/>
      <c r="F37" s="56"/>
      <c r="H37" s="59"/>
    </row>
    <row r="38" spans="1:14" s="6" customFormat="1" ht="14.1" customHeight="1" x14ac:dyDescent="0.25">
      <c r="B38" s="17" t="s">
        <v>81</v>
      </c>
      <c r="D38" s="16">
        <v>144869.89000000001</v>
      </c>
      <c r="E38" s="53"/>
      <c r="F38" s="56"/>
      <c r="H38" s="59"/>
      <c r="L38" s="14"/>
    </row>
    <row r="39" spans="1:14" s="6" customFormat="1" ht="14.1" customHeight="1" x14ac:dyDescent="0.25">
      <c r="D39" s="10"/>
      <c r="E39" s="53"/>
      <c r="F39" s="56"/>
      <c r="H39" s="46"/>
    </row>
    <row r="40" spans="1:14" s="6" customFormat="1" ht="14.1" customHeight="1" thickBot="1" x14ac:dyDescent="0.25">
      <c r="A40" s="48"/>
      <c r="B40" s="61" t="s">
        <v>82</v>
      </c>
      <c r="D40" s="73">
        <f>+D36-D38</f>
        <v>305688.33000000013</v>
      </c>
      <c r="E40" s="62">
        <f>+[1]Balanza!C4739+[1]Balanza!C1975</f>
        <v>-1744294.3400000036</v>
      </c>
      <c r="F40" s="63">
        <f>+E40+D40</f>
        <v>-1438606.0100000035</v>
      </c>
      <c r="G40" s="45"/>
      <c r="H40" s="45"/>
      <c r="I40" s="45"/>
      <c r="J40" s="64"/>
      <c r="K40" s="45"/>
      <c r="L40" s="45"/>
      <c r="N40" s="14"/>
    </row>
    <row r="41" spans="1:14" s="6" customFormat="1" ht="14.1" customHeight="1" thickTop="1" x14ac:dyDescent="0.2">
      <c r="D41" s="65"/>
      <c r="E41" s="66"/>
      <c r="F41" s="56"/>
      <c r="J41" s="43"/>
    </row>
    <row r="42" spans="1:14" s="6" customFormat="1" ht="12.95" customHeight="1" x14ac:dyDescent="0.2">
      <c r="D42" s="27"/>
      <c r="E42" s="53"/>
      <c r="F42" s="56"/>
    </row>
    <row r="43" spans="1:14" s="6" customFormat="1" ht="12.95" customHeight="1" x14ac:dyDescent="0.2">
      <c r="E43" s="53"/>
      <c r="F43" s="56"/>
    </row>
    <row r="44" spans="1:14" s="6" customFormat="1" ht="12.95" customHeight="1" x14ac:dyDescent="0.2">
      <c r="E44" s="53"/>
      <c r="F44" s="56"/>
    </row>
    <row r="45" spans="1:14" s="6" customFormat="1" ht="12.95" customHeight="1" x14ac:dyDescent="0.2">
      <c r="E45" s="53"/>
      <c r="F45" s="56"/>
    </row>
    <row r="46" spans="1:14" s="6" customFormat="1" ht="12.95" customHeight="1" x14ac:dyDescent="0.2">
      <c r="E46" s="53"/>
      <c r="F46" s="56"/>
    </row>
    <row r="47" spans="1:14" s="6" customFormat="1" ht="12.95" customHeight="1" x14ac:dyDescent="0.2">
      <c r="E47" s="53"/>
      <c r="F47" s="56"/>
    </row>
    <row r="48" spans="1:14" s="6" customFormat="1" ht="12.95" customHeight="1" x14ac:dyDescent="0.2">
      <c r="C48" s="67" t="s">
        <v>83</v>
      </c>
      <c r="D48" s="31" t="s">
        <v>51</v>
      </c>
      <c r="E48" s="53"/>
      <c r="F48" s="56"/>
    </row>
    <row r="49" spans="3:4" s="6" customFormat="1" ht="12.95" customHeight="1" x14ac:dyDescent="0.2">
      <c r="C49" s="68" t="s">
        <v>84</v>
      </c>
      <c r="D49" s="32" t="s">
        <v>53</v>
      </c>
    </row>
    <row r="50" spans="3:4" s="6" customFormat="1" ht="12.95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2025-01-15T02:38:37Z</dcterms:created>
  <dcterms:modified xsi:type="dcterms:W3CDTF">2025-02-13T17:14:26Z</dcterms:modified>
</cp:coreProperties>
</file>