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0101 Archivos 2025\Renta 2025\"/>
    </mc:Choice>
  </mc:AlternateContent>
  <xr:revisionPtr revIDLastSave="0" documentId="8_{67449DCE-F1CD-46AC-A7C8-5E6A96F0FA48}" xr6:coauthVersionLast="47" xr6:coauthVersionMax="47" xr10:uidLastSave="{00000000-0000-0000-0000-000000000000}"/>
  <bookViews>
    <workbookView xWindow="-120" yWindow="-120" windowWidth="29040" windowHeight="15720" xr2:uid="{A26A5ECD-0C86-41A9-BA97-0EFB67A4B47E}"/>
  </bookViews>
  <sheets>
    <sheet name="E. S. Financiera MILES" sheetId="1" r:id="rId1"/>
  </sheets>
  <externalReferences>
    <externalReference r:id="rId2"/>
  </externalReferences>
  <definedNames>
    <definedName name="_xlnm.Print_Area" localSheetId="0">'E. S. Financiera MILES'!$A$1:$E$123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C100" i="1"/>
  <c r="E49" i="1"/>
  <c r="E46" i="1"/>
  <c r="E44" i="1"/>
  <c r="E31" i="1" l="1"/>
  <c r="E18" i="1"/>
  <c r="C46" i="1"/>
  <c r="C31" i="1"/>
  <c r="C40" i="1" s="1"/>
  <c r="E40" i="1" l="1"/>
  <c r="E13" i="1"/>
  <c r="E28" i="1" s="1"/>
  <c r="C18" i="1"/>
  <c r="C13" i="1"/>
  <c r="E100" i="1"/>
  <c r="E85" i="1"/>
  <c r="C85" i="1"/>
  <c r="C79" i="1"/>
  <c r="E80" i="1"/>
  <c r="E79" i="1" s="1"/>
  <c r="E51" i="1"/>
  <c r="E53" i="1" s="1"/>
  <c r="C51" i="1"/>
  <c r="C49" i="1"/>
  <c r="C44" i="1"/>
  <c r="C53" i="1" s="1"/>
  <c r="C54" i="1" s="1"/>
  <c r="C17" i="1"/>
  <c r="C14" i="1"/>
  <c r="C28" i="1" l="1"/>
  <c r="E54" i="1"/>
  <c r="C92" i="1"/>
  <c r="C96" i="1" s="1"/>
  <c r="C105" i="1" s="1"/>
  <c r="C111" i="1" s="1"/>
  <c r="C113" i="1" s="1"/>
  <c r="C115" i="1" s="1"/>
  <c r="E92" i="1"/>
  <c r="E105" i="1" s="1"/>
  <c r="E111" i="1" s="1"/>
  <c r="E113" i="1" s="1"/>
  <c r="E115" i="1" s="1"/>
</calcChain>
</file>

<file path=xl/sharedStrings.xml><?xml version="1.0" encoding="utf-8"?>
<sst xmlns="http://schemas.openxmlformats.org/spreadsheetml/2006/main" count="85" uniqueCount="83">
  <si>
    <t>BANCO HIPOTECARIO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</si>
  <si>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</si>
  <si>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</si>
  <si>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</si>
  <si>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</si>
  <si>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de Inversión (neto)</t>
  </si>
  <si>
    <t xml:space="preserve"> </t>
  </si>
  <si>
    <t xml:space="preserve">     A valor Razonable con cambio en resultado </t>
  </si>
  <si>
    <t xml:space="preserve">     A valor razonable con cambios en otro resultado integral (VRORI)</t>
  </si>
  <si>
    <t xml:space="preserve">     A Costo amortizado</t>
  </si>
  <si>
    <t>Instrumentos Financieros Restringidos</t>
  </si>
  <si>
    <t>Cartera de Crédito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</si>
  <si>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</si>
  <si>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</si>
  <si>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</si>
  <si>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deterioro)</t>
  </si>
  <si>
    <t>Cuentas por cobrar (neto)</t>
  </si>
  <si>
    <t>Activos Fisicos e Intangibles (neto)</t>
  </si>
  <si>
    <t>Activos Extraordinarios (neto)</t>
  </si>
  <si>
    <t>Inversiones en Acciones (neto)</t>
  </si>
  <si>
    <t>Otros Activos</t>
  </si>
  <si>
    <t>Total Activos</t>
  </si>
  <si>
    <t>PASIVO</t>
  </si>
  <si>
    <t>Pasivos financieros a costo amortizado (neto)</t>
  </si>
  <si>
    <t xml:space="preserve">     Depósitos</t>
  </si>
  <si>
    <t xml:space="preserve">     Préstamos</t>
  </si>
  <si>
    <t xml:space="preserve">     Títulos de Emisión Propia</t>
  </si>
  <si>
    <t>Obligaciones a la Vista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</si>
  <si>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</si>
  <si>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</si>
  <si>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</si>
  <si>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</si>
  <si>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</si>
  <si>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</si>
  <si>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</si>
  <si>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 xml:space="preserve">     De capital</t>
  </si>
  <si>
    <t>Resultados por Aplicar</t>
  </si>
  <si>
    <t xml:space="preserve">     Utilidades de ejercicios anteriores</t>
  </si>
  <si>
    <t xml:space="preserve">     Utilidades del presente ejercicio</t>
  </si>
  <si>
    <t>Patrimonio Restringido</t>
  </si>
  <si>
    <t xml:space="preserve">     Utilidades no distribuibles</t>
  </si>
  <si>
    <t>Otro Resultado Integral Acumulado</t>
  </si>
  <si>
    <t xml:space="preserve">     Elementos que no se reclasificarán en resultados</t>
  </si>
  <si>
    <t>Total Patrimonio</t>
  </si>
  <si>
    <t xml:space="preserve">Total pasivo y patrimonio </t>
  </si>
  <si>
    <t>ESTADO DE RESULTADOS INTEGRAL</t>
  </si>
  <si>
    <t>2025</t>
  </si>
  <si>
    <t>2024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</si>
  <si>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</si>
  <si>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</si>
  <si>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</si>
  <si>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</si>
  <si>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</si>
  <si>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Gastos por intereseses</t>
  </si>
  <si>
    <t>Depósitos</t>
  </si>
  <si>
    <t>Pasivos financieros a valor razonable con cambios en resultado</t>
  </si>
  <si>
    <t>Titulos de emisión propia</t>
  </si>
  <si>
    <t>Préstamos</t>
  </si>
  <si>
    <t>Otros Gastos por intereses</t>
  </si>
  <si>
    <t>Ingresos por intereses netos</t>
  </si>
  <si>
    <t>Ganancia (Pérdida) por deterioro de activos financieros de riesgo crediticio, Neta</t>
  </si>
  <si>
    <t>Ganancia o (pérdida) por reversiones de deterioro de valor de activos</t>
  </si>
  <si>
    <t>Ganancia o (pérdida) por reversión de deterioro de valor por propiedades y equipo,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</si>
  <si>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</si>
  <si>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</si>
  <si>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</si>
  <si>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</si>
  <si>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Ganancias (Pérdidas) por ventas de instrumentos financieros a costo amortizado, neto</t>
  </si>
  <si>
    <t>Ganancia (Pérdida) por ventas de activos y operaciones discontinuadas</t>
  </si>
  <si>
    <t>Otros ingresos (Gastos) financieros</t>
  </si>
  <si>
    <t>Total ingresos netos</t>
  </si>
  <si>
    <t>Gastos de funcionarios y empleados</t>
  </si>
  <si>
    <t>Gastos generales</t>
  </si>
  <si>
    <t>Gastos de depreciación y amortización</t>
  </si>
  <si>
    <t>Gastos por provisiones</t>
  </si>
  <si>
    <t>Utilidad antes de impuestos</t>
  </si>
  <si>
    <t>Gastos por impuestos sobre las ganancias</t>
  </si>
  <si>
    <t>Utilidad del ejercicio</t>
  </si>
  <si>
    <t>Otro resultado integral</t>
  </si>
  <si>
    <t>Resultado integral total del ejercicio</t>
  </si>
  <si>
    <t xml:space="preserve">     Operaciones con Pacto de Retrocompra</t>
  </si>
  <si>
    <t>SALDOS AL 31 DE AGOSTO DE 2025 Y  2024</t>
  </si>
  <si>
    <t>DEL 01 DE ENERO AL 31 DE AGOSTO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</si>
</sst>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-[$$-409]* #,##0.0_ ;_-[$$-409]* \-#,##0.0\ ;_-[$$-409]* &quot;-&quot;??_ ;_-@_ "/>
    <numFmt numFmtId="165" formatCode="_([$$-409]* #,##0.0_);_([$$-409]* \(#,##0.0\);_([$$-409]* &quot;-&quot;??_);_(@_)"/>
    <numFmt numFmtId="166" formatCode="_-[$$-409]* #,##0.00_ ;_-[$$-409]* \-#,##0.00\ ;_-[$$-409]* &quot;-&quot;??_ ;_-@_ "/>
    <numFmt numFmtId="167" formatCode="_-&quot;$&quot;* #,##0.0_-;\-&quot;$&quot;* #,##0.0_-;_-&quot;$&quot;* &quot;-&quot;??_-;_-@_-"/>
    <numFmt numFmtId="168" formatCode="_-[$$-409]* #,##0.0_ ;_-[$$-409]* \-#,##0.0\ ;_-[$$-409]* &quot;-&quot;?_ ;_-@_ "/>
    <numFmt numFmtId="169" formatCode="_(&quot;$&quot;* #,##0.0_);_(&quot;$&quot;* \(#,##0.0\);_(&quot;$&quot;* &quot;-&quot;??_);_(@_)"/>
    <numFmt numFmtId="170" formatCode="_([$$-409]* #,##0.00_);_([$$-409]* \(#,##0.00\);_([$$-409]* &quot;-&quot;??_);_(@_)"/>
    <numFmt numFmtId="171" formatCode="_-[$$-409]* #,##0.0_ ;_-[$$-409]* \-#,##0.0\ ;_-[$$-409]* &quot;-&quot;????_ ;_-@_ "/>
    <numFmt numFmtId="172" formatCode="_-&quot;$&quot;* #,##0.0000_-;\-&quot;$&quot;* #,##0.00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onotype Corsiva"/>
      <family val="4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164" fontId="11" fillId="0" borderId="0" xfId="2" applyNumberFormat="1" applyFont="1"/>
    <xf numFmtId="164" fontId="12" fillId="0" borderId="0" xfId="2" applyNumberFormat="1" applyFont="1"/>
    <xf numFmtId="44" fontId="0" fillId="0" borderId="0" xfId="3" applyFont="1"/>
    <xf numFmtId="165" fontId="2" fillId="0" borderId="0" xfId="2" applyNumberFormat="1"/>
    <xf numFmtId="166" fontId="2" fillId="0" borderId="0" xfId="2" applyNumberFormat="1"/>
    <xf numFmtId="167" fontId="0" fillId="0" borderId="0" xfId="3" applyNumberFormat="1" applyFont="1"/>
    <xf numFmtId="168" fontId="2" fillId="0" borderId="0" xfId="2" applyNumberFormat="1"/>
    <xf numFmtId="169" fontId="12" fillId="0" borderId="0" xfId="2" applyNumberFormat="1" applyFont="1"/>
    <xf numFmtId="0" fontId="10" fillId="0" borderId="0" xfId="2" applyFont="1" applyAlignment="1">
      <alignment vertical="center" wrapText="1"/>
    </xf>
    <xf numFmtId="164" fontId="11" fillId="0" borderId="2" xfId="2" applyNumberFormat="1" applyFont="1" applyBorder="1"/>
    <xf numFmtId="44" fontId="10" fillId="0" borderId="0" xfId="3" applyFont="1"/>
    <xf numFmtId="170" fontId="2" fillId="0" borderId="0" xfId="2" applyNumberFormat="1"/>
    <xf numFmtId="164" fontId="13" fillId="0" borderId="0" xfId="2" applyNumberFormat="1" applyFont="1"/>
    <xf numFmtId="164" fontId="11" fillId="0" borderId="3" xfId="2" applyNumberFormat="1" applyFont="1" applyBorder="1"/>
    <xf numFmtId="164" fontId="2" fillId="0" borderId="0" xfId="2" applyNumberFormat="1"/>
    <xf numFmtId="0" fontId="10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horizontal="justify" vertical="center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170" fontId="16" fillId="0" borderId="0" xfId="2" applyNumberFormat="1" applyFont="1"/>
    <xf numFmtId="0" fontId="17" fillId="0" borderId="0" xfId="2" applyFont="1"/>
    <xf numFmtId="0" fontId="18" fillId="0" borderId="0" xfId="2" applyFont="1" applyAlignment="1">
      <alignment vertical="center" wrapText="1"/>
    </xf>
    <xf numFmtId="49" fontId="10" fillId="0" borderId="0" xfId="2" applyNumberFormat="1" applyFont="1" applyAlignment="1">
      <alignment horizontal="center" vertical="center"/>
    </xf>
    <xf numFmtId="167" fontId="10" fillId="0" borderId="3" xfId="2" applyNumberFormat="1" applyFont="1" applyBorder="1"/>
    <xf numFmtId="171" fontId="2" fillId="0" borderId="0" xfId="2" applyNumberFormat="1"/>
    <xf numFmtId="171" fontId="10" fillId="0" borderId="0" xfId="2" applyNumberFormat="1" applyFont="1"/>
    <xf numFmtId="0" fontId="15" fillId="0" borderId="0" xfId="2" applyFont="1" applyAlignment="1">
      <alignment vertical="top" wrapText="1"/>
    </xf>
    <xf numFmtId="0" fontId="19" fillId="0" borderId="0" xfId="2" applyFont="1" applyAlignment="1">
      <alignment vertical="top" wrapText="1"/>
    </xf>
    <xf numFmtId="0" fontId="2" fillId="0" borderId="0" xfId="2" applyAlignment="1">
      <alignment vertical="top" wrapText="1"/>
    </xf>
    <xf numFmtId="0" fontId="14" fillId="0" borderId="0" xfId="0" applyFont="1" applyAlignment="1">
      <alignment vertical="center" wrapText="1"/>
    </xf>
    <xf numFmtId="171" fontId="11" fillId="0" borderId="0" xfId="2" applyNumberFormat="1" applyFont="1"/>
    <xf numFmtId="167" fontId="2" fillId="0" borderId="0" xfId="1" applyNumberFormat="1" applyFont="1"/>
    <xf numFmtId="44" fontId="2" fillId="0" borderId="0" xfId="1" applyFont="1"/>
    <xf numFmtId="44" fontId="0" fillId="0" borderId="0" xfId="1" applyFont="1"/>
    <xf numFmtId="44" fontId="2" fillId="0" borderId="0" xfId="1" applyFont="1" applyAlignment="1">
      <alignment horizontal="left" indent="1"/>
    </xf>
    <xf numFmtId="172" fontId="2" fillId="0" borderId="0" xfId="1" applyNumberFormat="1" applyFont="1"/>
    <xf numFmtId="167" fontId="2" fillId="0" borderId="0" xfId="2" applyNumberFormat="1"/>
    <xf numFmtId="167" fontId="10" fillId="0" borderId="0" xfId="2" applyNumberFormat="1" applyFont="1"/>
    <xf numFmtId="167" fontId="10" fillId="0" borderId="4" xfId="2" applyNumberFormat="1" applyFont="1" applyBorder="1"/>
    <xf numFmtId="167" fontId="2" fillId="0" borderId="1" xfId="2" applyNumberFormat="1" applyBorder="1"/>
    <xf numFmtId="167" fontId="10" fillId="0" borderId="2" xfId="2" applyNumberFormat="1" applyFont="1" applyBorder="1"/>
    <xf numFmtId="0" fontId="7" fillId="0" borderId="1" xfId="2" applyFont="1" applyBorder="1" applyAlignment="1">
      <alignment horizontal="left" vertical="center" wrapText="1"/>
    </xf>
  </cellXfs>
  <cellStyles count="4">
    <cellStyle name="Moneda" xfId="1" builtinId="4"/>
    <cellStyle name="Moneda 2" xfId="3" xr:uid="{D32201D0-61B9-4F85-9E06-73C24B9448A8}"/>
    <cellStyle name="Normal" xfId="0" builtinId="0"/>
    <cellStyle name="Normal 2" xfId="2" xr:uid="{60BF22C9-A770-4192-99DD-7B7FCD909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161925</xdr:rowOff>
    </xdr:from>
    <xdr:to>
      <xdr:col>1</xdr:col>
      <xdr:colOff>3153555</xdr:colOff>
      <xdr:row>5</xdr:row>
      <xdr:rowOff>30908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9D54485F-6BBF-4464-B01D-8E31655A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847725" y="3429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19050</xdr:colOff>
      <xdr:row>58</xdr:row>
      <xdr:rowOff>9525</xdr:rowOff>
    </xdr:from>
    <xdr:to>
      <xdr:col>1</xdr:col>
      <xdr:colOff>2066924</xdr:colOff>
      <xdr:row>60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8473D5-8240-4083-9D95-6DF9FF6EBF7D}"/>
            </a:ext>
          </a:extLst>
        </xdr:cNvPr>
        <xdr:cNvSpPr txBox="1"/>
      </xdr:nvSpPr>
      <xdr:spPr>
        <a:xfrm>
          <a:off x="847725" y="9601200"/>
          <a:ext cx="2047874" cy="4667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2752725</xdr:colOff>
      <xdr:row>58</xdr:row>
      <xdr:rowOff>9525</xdr:rowOff>
    </xdr:from>
    <xdr:to>
      <xdr:col>2</xdr:col>
      <xdr:colOff>638175</xdr:colOff>
      <xdr:row>62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F45FAC-139F-41CF-930D-C6660A9F0388}"/>
            </a:ext>
          </a:extLst>
        </xdr:cNvPr>
        <xdr:cNvSpPr txBox="1"/>
      </xdr:nvSpPr>
      <xdr:spPr>
        <a:xfrm>
          <a:off x="3581400" y="9601200"/>
          <a:ext cx="2314575" cy="6572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</a:t>
          </a:r>
        </a:p>
        <a:p>
          <a:pPr algn="ctr"/>
          <a:r>
            <a:rPr lang="es-MX" sz="1100" b="1"/>
            <a:t> y Aministración</a:t>
          </a:r>
        </a:p>
      </xdr:txBody>
    </xdr:sp>
    <xdr:clientData/>
  </xdr:twoCellAnchor>
  <xdr:twoCellAnchor>
    <xdr:from>
      <xdr:col>2</xdr:col>
      <xdr:colOff>587375</xdr:colOff>
      <xdr:row>58</xdr:row>
      <xdr:rowOff>25401</xdr:rowOff>
    </xdr:from>
    <xdr:to>
      <xdr:col>4</xdr:col>
      <xdr:colOff>1009651</xdr:colOff>
      <xdr:row>61</xdr:row>
      <xdr:rowOff>73025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D02E28F-6941-4371-A10B-DE5D68C714DB}"/>
            </a:ext>
          </a:extLst>
        </xdr:cNvPr>
        <xdr:cNvSpPr txBox="1"/>
      </xdr:nvSpPr>
      <xdr:spPr>
        <a:xfrm>
          <a:off x="5842000" y="10328276"/>
          <a:ext cx="2089151" cy="5238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47625</xdr:colOff>
      <xdr:row>58</xdr:row>
      <xdr:rowOff>0</xdr:rowOff>
    </xdr:from>
    <xdr:to>
      <xdr:col>1</xdr:col>
      <xdr:colOff>2000250</xdr:colOff>
      <xdr:row>58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8DD7118-5A9A-47C0-96E4-920FDBC5859F}"/>
            </a:ext>
          </a:extLst>
        </xdr:cNvPr>
        <xdr:cNvCxnSpPr/>
      </xdr:nvCxnSpPr>
      <xdr:spPr bwMode="auto">
        <a:xfrm>
          <a:off x="876300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1162050</xdr:colOff>
      <xdr:row>58</xdr:row>
      <xdr:rowOff>0</xdr:rowOff>
    </xdr:from>
    <xdr:to>
      <xdr:col>4</xdr:col>
      <xdr:colOff>1016000</xdr:colOff>
      <xdr:row>58</xdr:row>
      <xdr:rowOff>15875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BBCB95D-487F-4971-B784-9CD4B17F95BA}"/>
            </a:ext>
          </a:extLst>
        </xdr:cNvPr>
        <xdr:cNvCxnSpPr/>
      </xdr:nvCxnSpPr>
      <xdr:spPr bwMode="auto">
        <a:xfrm>
          <a:off x="6416675" y="10302875"/>
          <a:ext cx="1520825" cy="15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2914650</xdr:colOff>
      <xdr:row>58</xdr:row>
      <xdr:rowOff>0</xdr:rowOff>
    </xdr:from>
    <xdr:to>
      <xdr:col>2</xdr:col>
      <xdr:colOff>438150</xdr:colOff>
      <xdr:row>58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04528DD-3C50-45F3-A37C-BE7FEB2AB4A0}"/>
            </a:ext>
          </a:extLst>
        </xdr:cNvPr>
        <xdr:cNvCxnSpPr/>
      </xdr:nvCxnSpPr>
      <xdr:spPr bwMode="auto">
        <a:xfrm>
          <a:off x="3743325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38100</xdr:colOff>
      <xdr:row>67</xdr:row>
      <xdr:rowOff>38100</xdr:rowOff>
    </xdr:from>
    <xdr:to>
      <xdr:col>1</xdr:col>
      <xdr:colOff>3172605</xdr:colOff>
      <xdr:row>70</xdr:row>
      <xdr:rowOff>145208</xdr:rowOff>
    </xdr:to>
    <xdr:pic>
      <xdr:nvPicPr>
        <xdr:cNvPr id="9" name="Imagen 8" descr="Icono&#10;&#10;Descripción generada automáticamente">
          <a:extLst>
            <a:ext uri="{FF2B5EF4-FFF2-40B4-BE49-F238E27FC236}">
              <a16:creationId xmlns:a16="http://schemas.microsoft.com/office/drawing/2014/main" id="{8F65D6DC-81A0-4BBD-8119-74253B279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38100" y="3810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118</xdr:row>
      <xdr:rowOff>76200</xdr:rowOff>
    </xdr:from>
    <xdr:to>
      <xdr:col>1</xdr:col>
      <xdr:colOff>1857375</xdr:colOff>
      <xdr:row>121</xdr:row>
      <xdr:rowOff>142874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A812BEF-7BA1-4EDC-97C8-F57B0F712F4A}"/>
            </a:ext>
          </a:extLst>
        </xdr:cNvPr>
        <xdr:cNvSpPr txBox="1"/>
      </xdr:nvSpPr>
      <xdr:spPr>
        <a:xfrm>
          <a:off x="0" y="9763125"/>
          <a:ext cx="1857375" cy="5524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3009902</xdr:colOff>
      <xdr:row>118</xdr:row>
      <xdr:rowOff>85726</xdr:rowOff>
    </xdr:from>
    <xdr:to>
      <xdr:col>2</xdr:col>
      <xdr:colOff>0</xdr:colOff>
      <xdr:row>122</xdr:row>
      <xdr:rowOff>57149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F9F1608-E579-4DDC-878E-6089593054AC}"/>
            </a:ext>
          </a:extLst>
        </xdr:cNvPr>
        <xdr:cNvSpPr txBox="1"/>
      </xdr:nvSpPr>
      <xdr:spPr>
        <a:xfrm>
          <a:off x="3009902" y="9772651"/>
          <a:ext cx="1419223" cy="61912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 y Aministración</a:t>
          </a:r>
        </a:p>
      </xdr:txBody>
    </xdr:sp>
    <xdr:clientData/>
  </xdr:twoCellAnchor>
  <xdr:twoCellAnchor>
    <xdr:from>
      <xdr:col>2</xdr:col>
      <xdr:colOff>733425</xdr:colOff>
      <xdr:row>118</xdr:row>
      <xdr:rowOff>114301</xdr:rowOff>
    </xdr:from>
    <xdr:to>
      <xdr:col>4</xdr:col>
      <xdr:colOff>1143000</xdr:colOff>
      <xdr:row>122</xdr:row>
      <xdr:rowOff>66675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57C53CA-13CE-464A-AFD0-F9D8AAAC04CB}"/>
            </a:ext>
          </a:extLst>
        </xdr:cNvPr>
        <xdr:cNvSpPr txBox="1"/>
      </xdr:nvSpPr>
      <xdr:spPr>
        <a:xfrm>
          <a:off x="5988050" y="21021676"/>
          <a:ext cx="2076450" cy="5873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104776</xdr:colOff>
      <xdr:row>118</xdr:row>
      <xdr:rowOff>85725</xdr:rowOff>
    </xdr:from>
    <xdr:to>
      <xdr:col>1</xdr:col>
      <xdr:colOff>1781176</xdr:colOff>
      <xdr:row>118</xdr:row>
      <xdr:rowOff>85725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99BD318-0C38-443C-AA8D-AE12D73979A9}"/>
            </a:ext>
          </a:extLst>
        </xdr:cNvPr>
        <xdr:cNvCxnSpPr/>
      </xdr:nvCxnSpPr>
      <xdr:spPr bwMode="auto">
        <a:xfrm>
          <a:off x="104776" y="9772650"/>
          <a:ext cx="16764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3105150</xdr:colOff>
      <xdr:row>118</xdr:row>
      <xdr:rowOff>85725</xdr:rowOff>
    </xdr:from>
    <xdr:to>
      <xdr:col>2</xdr:col>
      <xdr:colOff>0</xdr:colOff>
      <xdr:row>118</xdr:row>
      <xdr:rowOff>85725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B077550-1DC2-4856-863C-29EB5DB21719}"/>
            </a:ext>
          </a:extLst>
        </xdr:cNvPr>
        <xdr:cNvCxnSpPr/>
      </xdr:nvCxnSpPr>
      <xdr:spPr bwMode="auto">
        <a:xfrm>
          <a:off x="3105150" y="9772650"/>
          <a:ext cx="13239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746125</xdr:colOff>
      <xdr:row>118</xdr:row>
      <xdr:rowOff>85725</xdr:rowOff>
    </xdr:from>
    <xdr:to>
      <xdr:col>5</xdr:col>
      <xdr:colOff>31750</xdr:colOff>
      <xdr:row>118</xdr:row>
      <xdr:rowOff>85725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71CB890-6F7F-40E2-B22E-718BC8AFD361}"/>
            </a:ext>
          </a:extLst>
        </xdr:cNvPr>
        <xdr:cNvCxnSpPr/>
      </xdr:nvCxnSpPr>
      <xdr:spPr bwMode="auto">
        <a:xfrm>
          <a:off x="6000750" y="20993100"/>
          <a:ext cx="21272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nnifer.carballo\Documents\Inversiones%20y%20conciliaciones\15.%20Estados%20Financieros%20%20y%20TRP\2025\07.%20Julio\2.%20HOJAS%20DE%20TRABAJO%20EF%2031%20JULIO%202025.xlsx" TargetMode="External"/><Relationship Id="rId1" Type="http://schemas.openxmlformats.org/officeDocument/2006/relationships/externalLinkPath" Target="/Users/jennifer.carballo/Documents/Inversiones%20y%20conciliaciones/15.%20Estados%20Financieros%20%20y%20TRP/2025/07.%20Julio/2.%20HOJAS%20DE%20TRABAJO%20EF%2031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 financiera"/>
      <sheetName val="E. S. Financiera MILES"/>
      <sheetName val="Alimenta-1"/>
      <sheetName val="Estado de Resultados Integral"/>
      <sheetName val="E. Resultados Miles"/>
      <sheetName val="Alimenta-2"/>
      <sheetName val="31-07-2025"/>
      <sheetName val="31-07-2024"/>
      <sheetName val="31-12-2024 con ctas de resultad"/>
      <sheetName val="31-12-2024 sin cta resultado"/>
      <sheetName val="NOTA 4"/>
      <sheetName val="NOTA 5"/>
      <sheetName val="Hoja3"/>
      <sheetName val="ADQ  Y RET 2024 COMP"/>
      <sheetName val="31-12-2023 con ctas resultado"/>
      <sheetName val="31-12-2023 sin cta resultado"/>
      <sheetName val="31-12-2022"/>
    </sheetNames>
    <sheetDataSet>
      <sheetData sheetId="0">
        <row r="14">
          <cell r="C14">
            <v>0</v>
          </cell>
        </row>
        <row r="17">
          <cell r="C1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3B90-B3A8-4C75-B9A8-3C26614CCB21}">
  <sheetPr>
    <tabColor rgb="FF0070C0"/>
  </sheetPr>
  <dimension ref="A1:Q123"/>
  <sheetViews>
    <sheetView showGridLines="0" tabSelected="1" topLeftCell="A103" zoomScaleNormal="100" workbookViewId="0">
      <selection activeCell="B21" sqref="B21"/>
    </sheetView>
  </sheetViews>
  <sheetFormatPr baseColWidth="10" defaultRowHeight="12.75" x14ac:dyDescent="0.2"/>
  <cols>
    <col min="1" max="1" width="12.42578125" style="1" customWidth="1"/>
    <col min="2" max="2" width="66.42578125" style="1" customWidth="1"/>
    <col min="3" max="3" width="18.85546875" style="1" customWidth="1"/>
    <col min="4" max="4" width="6.140625" style="1" customWidth="1"/>
    <col min="5" max="5" width="17.5703125" style="1" customWidth="1"/>
    <col min="6" max="6" width="13.85546875" style="1" bestFit="1" customWidth="1"/>
    <col min="7" max="7" width="21.85546875" style="1" customWidth="1"/>
    <col min="8" max="8" width="18.5703125" style="1" bestFit="1" customWidth="1"/>
    <col min="9" max="9" width="14.28515625" style="1" bestFit="1" customWidth="1"/>
    <col min="10" max="10" width="11.42578125" style="1"/>
    <col min="11" max="11" width="13.85546875" style="1" bestFit="1" customWidth="1"/>
    <col min="12" max="16384" width="11.42578125" style="1"/>
  </cols>
  <sheetData>
    <row r="1" spans="1:13" ht="14.25" x14ac:dyDescent="0.2">
      <c r="F1" s="2"/>
      <c r="G1" s="2"/>
      <c r="H1" s="2"/>
      <c r="I1" s="2"/>
      <c r="J1" s="2"/>
      <c r="K1" s="2"/>
      <c r="L1" s="2"/>
    </row>
    <row r="2" spans="1:13" ht="14.25" x14ac:dyDescent="0.2">
      <c r="F2" s="2"/>
      <c r="G2" s="2"/>
      <c r="H2" s="2"/>
      <c r="I2" s="2"/>
      <c r="J2" s="2"/>
      <c r="K2" s="2"/>
      <c r="L2" s="2"/>
    </row>
    <row r="3" spans="1:13" ht="14.25" x14ac:dyDescent="0.2">
      <c r="F3" s="2"/>
      <c r="G3" s="2"/>
      <c r="H3" s="2"/>
      <c r="I3" s="2"/>
      <c r="J3" s="2"/>
      <c r="K3" s="2"/>
      <c r="L3" s="2"/>
    </row>
    <row r="4" spans="1:13" ht="14.25" x14ac:dyDescent="0.2">
      <c r="F4" s="2"/>
      <c r="G4" s="2"/>
      <c r="H4" s="2"/>
      <c r="I4" s="2"/>
      <c r="J4" s="2"/>
      <c r="K4" s="2"/>
      <c r="L4" s="2"/>
    </row>
    <row r="5" spans="1:13" ht="14.25" x14ac:dyDescent="0.2">
      <c r="F5" s="2"/>
      <c r="G5" s="2"/>
      <c r="H5" s="2"/>
      <c r="I5" s="2"/>
      <c r="J5" s="2"/>
      <c r="K5" s="2"/>
      <c r="L5" s="2"/>
    </row>
    <row r="6" spans="1:13" ht="18.75" x14ac:dyDescent="0.3">
      <c r="A6" s="3"/>
      <c r="B6" s="4" t="s">
        <v>0</v>
      </c>
      <c r="C6" s="5"/>
      <c r="F6" s="6"/>
      <c r="G6" s="7"/>
      <c r="H6" s="7"/>
      <c r="I6" s="7"/>
    </row>
    <row r="7" spans="1:13" ht="18.75" x14ac:dyDescent="0.3">
      <c r="A7" s="3"/>
      <c r="B7" s="6" t="s">
        <v>1</v>
      </c>
      <c r="C7" s="5"/>
      <c r="F7" s="6"/>
      <c r="G7" s="7"/>
      <c r="H7" s="7"/>
      <c r="I7" s="7"/>
    </row>
    <row r="8" spans="1:13" ht="18.75" customHeight="1" x14ac:dyDescent="0.3">
      <c r="A8" s="3"/>
      <c r="B8" s="8" t="s">
        <v>81</v>
      </c>
      <c r="C8" s="5"/>
      <c r="F8" s="6"/>
      <c r="G8" s="7"/>
      <c r="H8" s="7"/>
      <c r="I8" s="7"/>
    </row>
    <row r="9" spans="1:13" ht="15" customHeight="1" x14ac:dyDescent="0.2">
      <c r="B9" s="9" t="s">
        <v>2</v>
      </c>
      <c r="C9" s="10"/>
      <c r="D9" s="10"/>
      <c r="E9" s="10"/>
      <c r="F9" s="11"/>
      <c r="G9" s="7"/>
      <c r="H9" s="7"/>
      <c r="I9" s="7"/>
      <c r="J9" s="7"/>
      <c r="K9" s="7"/>
      <c r="L9" s="7"/>
      <c r="M9" s="7"/>
    </row>
    <row r="10" spans="1:13" ht="18.75" x14ac:dyDescent="0.3">
      <c r="F10" s="3"/>
      <c r="G10" s="12"/>
      <c r="H10" s="13"/>
      <c r="I10" s="13"/>
      <c r="J10" s="13"/>
      <c r="K10" s="13"/>
      <c r="L10" s="13"/>
      <c r="M10" s="13"/>
    </row>
    <row r="11" spans="1:13" x14ac:dyDescent="0.2">
      <c r="B11" s="13" t="s">
        <v>3</v>
      </c>
      <c r="C11" s="14">
        <v>2025</v>
      </c>
      <c r="D11" s="14"/>
      <c r="E11" s="14">
        <v>2024</v>
      </c>
      <c r="F11" s="13"/>
      <c r="G11" s="13"/>
      <c r="H11" s="13"/>
      <c r="J11" s="13"/>
      <c r="L11" s="13"/>
    </row>
    <row r="12" spans="1:13" ht="15" x14ac:dyDescent="0.25">
      <c r="B12" s="13" t="s">
        <v>4</v>
      </c>
      <c r="C12" s="15">
        <v>527374.41469000001</v>
      </c>
      <c r="D12" s="16"/>
      <c r="E12" s="15">
        <v>261446.69099999999</v>
      </c>
      <c r="F12" s="17"/>
      <c r="G12" s="48"/>
      <c r="H12" s="50"/>
      <c r="I12" s="49"/>
      <c r="K12" s="20"/>
      <c r="L12" s="21"/>
    </row>
    <row r="13" spans="1:13" ht="15" x14ac:dyDescent="0.25">
      <c r="B13" s="13" t="s">
        <v>5</v>
      </c>
      <c r="C13" s="15">
        <f>C15+C16</f>
        <v>858864.56435999996</v>
      </c>
      <c r="D13" s="16"/>
      <c r="E13" s="15">
        <f>E15+E16</f>
        <v>892183.2956699999</v>
      </c>
      <c r="F13" s="17"/>
      <c r="G13" s="48"/>
      <c r="H13" s="50"/>
      <c r="I13" s="49"/>
      <c r="K13" s="20"/>
      <c r="L13" s="21"/>
    </row>
    <row r="14" spans="1:13" ht="15" hidden="1" x14ac:dyDescent="0.25">
      <c r="A14" s="1" t="s">
        <v>6</v>
      </c>
      <c r="B14" s="1" t="s">
        <v>7</v>
      </c>
      <c r="C14" s="15">
        <f>'[1]Estado de situación financiera'!C14/1000</f>
        <v>0</v>
      </c>
      <c r="D14" s="16"/>
      <c r="E14" s="16">
        <v>0</v>
      </c>
      <c r="G14" s="48"/>
      <c r="H14" s="50"/>
      <c r="I14" s="49"/>
      <c r="K14" s="20"/>
      <c r="L14" s="21"/>
    </row>
    <row r="15" spans="1:13" ht="15" x14ac:dyDescent="0.25">
      <c r="B15" s="1" t="s">
        <v>8</v>
      </c>
      <c r="C15" s="16">
        <v>799687.27717999998</v>
      </c>
      <c r="D15" s="16"/>
      <c r="E15" s="16">
        <v>883425.74162999995</v>
      </c>
      <c r="F15" s="17"/>
      <c r="G15" s="48"/>
      <c r="H15" s="50"/>
      <c r="I15" s="49"/>
      <c r="K15" s="20"/>
      <c r="L15" s="21"/>
    </row>
    <row r="16" spans="1:13" ht="15" x14ac:dyDescent="0.25">
      <c r="B16" s="1" t="s">
        <v>9</v>
      </c>
      <c r="C16" s="16">
        <v>59177.287179999999</v>
      </c>
      <c r="D16" s="16"/>
      <c r="E16" s="16">
        <v>8757.5540399999991</v>
      </c>
      <c r="F16" s="17"/>
      <c r="G16" s="48"/>
      <c r="H16" s="50"/>
      <c r="I16" s="49"/>
      <c r="K16" s="20"/>
      <c r="L16" s="21"/>
    </row>
    <row r="17" spans="1:12" ht="15" x14ac:dyDescent="0.25">
      <c r="B17" s="13" t="s">
        <v>10</v>
      </c>
      <c r="C17" s="15">
        <f>'[1]Estado de situación financiera'!C17/1000</f>
        <v>0</v>
      </c>
      <c r="D17" s="16"/>
      <c r="E17" s="15">
        <v>10430.685089999999</v>
      </c>
      <c r="F17" s="17"/>
      <c r="G17" s="48"/>
      <c r="H17" s="50"/>
      <c r="I17" s="49"/>
      <c r="K17" s="20"/>
      <c r="L17" s="21"/>
    </row>
    <row r="18" spans="1:12" ht="15" x14ac:dyDescent="0.25">
      <c r="B18" s="13" t="s">
        <v>11</v>
      </c>
      <c r="C18" s="15">
        <f>C19+C20+C21+C22</f>
        <v>971826.94043000008</v>
      </c>
      <c r="D18" s="16"/>
      <c r="E18" s="15">
        <f>E19+E20+E21+E22</f>
        <v>1017237.84106</v>
      </c>
      <c r="F18" s="17"/>
      <c r="G18" s="48"/>
      <c r="H18" s="50"/>
      <c r="I18" s="49"/>
      <c r="K18" s="20"/>
      <c r="L18" s="21"/>
    </row>
    <row r="19" spans="1:12" ht="15" x14ac:dyDescent="0.25">
      <c r="B19" s="1" t="s">
        <v>12</v>
      </c>
      <c r="C19" s="16">
        <v>71896.382889999993</v>
      </c>
      <c r="D19" s="16"/>
      <c r="E19" s="16">
        <v>70491.372069999998</v>
      </c>
      <c r="F19" s="17"/>
      <c r="G19" s="48"/>
      <c r="H19" s="50"/>
      <c r="I19" s="49"/>
      <c r="K19" s="20"/>
      <c r="L19" s="21"/>
    </row>
    <row r="20" spans="1:12" ht="15" x14ac:dyDescent="0.25">
      <c r="B20" s="1" t="s">
        <v>13</v>
      </c>
      <c r="C20" s="16">
        <v>912090.56775000005</v>
      </c>
      <c r="D20" s="16"/>
      <c r="E20" s="16">
        <v>955911.26654999994</v>
      </c>
      <c r="F20" s="17"/>
      <c r="G20" s="48"/>
      <c r="H20" s="50"/>
      <c r="I20" s="49"/>
      <c r="K20" s="20"/>
      <c r="L20" s="21"/>
    </row>
    <row r="21" spans="1:12" ht="15" x14ac:dyDescent="0.25">
      <c r="B21" s="1" t="s">
        <v>14</v>
      </c>
      <c r="C21" s="16">
        <v>42325.946250000001</v>
      </c>
      <c r="D21" s="16"/>
      <c r="E21" s="16">
        <v>31726.866979999999</v>
      </c>
      <c r="F21" s="17"/>
      <c r="G21" s="48"/>
      <c r="H21" s="50"/>
      <c r="I21" s="49"/>
      <c r="K21" s="20"/>
      <c r="L21" s="21"/>
    </row>
    <row r="22" spans="1:12" ht="15" x14ac:dyDescent="0.25">
      <c r="B22" s="1" t="s">
        <v>15</v>
      </c>
      <c r="C22" s="22">
        <v>-54485.956460000001</v>
      </c>
      <c r="D22" s="16"/>
      <c r="E22" s="22">
        <v>-40891.664539999998</v>
      </c>
      <c r="F22" s="17"/>
      <c r="G22" s="48"/>
      <c r="H22" s="50"/>
      <c r="I22" s="49"/>
      <c r="K22" s="20"/>
      <c r="L22" s="21"/>
    </row>
    <row r="23" spans="1:12" ht="15" x14ac:dyDescent="0.25">
      <c r="B23" s="13" t="s">
        <v>16</v>
      </c>
      <c r="C23" s="15">
        <v>22366.052479999998</v>
      </c>
      <c r="D23" s="16"/>
      <c r="E23" s="15">
        <v>12767.30168</v>
      </c>
      <c r="F23" s="17"/>
      <c r="G23" s="48"/>
      <c r="H23" s="50"/>
      <c r="I23" s="49"/>
      <c r="K23" s="20"/>
      <c r="L23" s="21"/>
    </row>
    <row r="24" spans="1:12" ht="15" x14ac:dyDescent="0.25">
      <c r="B24" s="13" t="s">
        <v>17</v>
      </c>
      <c r="C24" s="15">
        <v>20905.353290000003</v>
      </c>
      <c r="D24" s="16"/>
      <c r="E24" s="15">
        <v>22244.744160000006</v>
      </c>
      <c r="F24" s="17"/>
      <c r="G24" s="48"/>
      <c r="H24" s="50"/>
      <c r="I24" s="49"/>
      <c r="K24" s="20"/>
      <c r="L24" s="21"/>
    </row>
    <row r="25" spans="1:12" ht="15" x14ac:dyDescent="0.25">
      <c r="B25" s="13" t="s">
        <v>18</v>
      </c>
      <c r="C25" s="15">
        <v>4002.5467099999992</v>
      </c>
      <c r="D25" s="16"/>
      <c r="E25" s="15">
        <v>7473.7029599999987</v>
      </c>
      <c r="F25" s="17"/>
      <c r="G25" s="48"/>
      <c r="H25" s="50"/>
      <c r="I25" s="49"/>
      <c r="K25" s="20"/>
      <c r="L25" s="21"/>
    </row>
    <row r="26" spans="1:12" ht="15" x14ac:dyDescent="0.25">
      <c r="B26" s="13" t="s">
        <v>19</v>
      </c>
      <c r="C26" s="15">
        <v>114.28</v>
      </c>
      <c r="D26" s="16"/>
      <c r="E26" s="15">
        <v>114.28</v>
      </c>
      <c r="F26" s="17"/>
      <c r="G26" s="48"/>
      <c r="H26" s="50"/>
      <c r="I26" s="49"/>
      <c r="K26" s="20"/>
      <c r="L26" s="21"/>
    </row>
    <row r="27" spans="1:12" ht="15" x14ac:dyDescent="0.25">
      <c r="B27" s="13" t="s">
        <v>20</v>
      </c>
      <c r="C27" s="15">
        <v>1684.9272799999999</v>
      </c>
      <c r="D27" s="16"/>
      <c r="E27" s="15">
        <v>1705.8838599999999</v>
      </c>
      <c r="F27" s="17"/>
      <c r="G27" s="48"/>
      <c r="H27" s="50"/>
      <c r="I27" s="49"/>
      <c r="K27" s="20"/>
      <c r="L27" s="21"/>
    </row>
    <row r="28" spans="1:12" ht="15.75" customHeight="1" thickBot="1" x14ac:dyDescent="0.3">
      <c r="B28" s="23" t="s">
        <v>21</v>
      </c>
      <c r="C28" s="24">
        <f>C12+C13+C17+C18+C23+C24+C25+C26+C27</f>
        <v>2407139.0792399999</v>
      </c>
      <c r="D28" s="15"/>
      <c r="E28" s="24">
        <f>E12+E13+E17+E18+E23+E24+E25+E26+E27</f>
        <v>2225604.4254799997</v>
      </c>
      <c r="F28" s="20"/>
      <c r="G28" s="49"/>
      <c r="H28" s="50"/>
      <c r="I28" s="49"/>
      <c r="K28" s="25"/>
      <c r="L28" s="17"/>
    </row>
    <row r="29" spans="1:12" ht="15.75" thickTop="1" x14ac:dyDescent="0.25">
      <c r="C29" s="15"/>
      <c r="D29" s="15"/>
      <c r="E29" s="15"/>
      <c r="F29" s="17"/>
      <c r="G29" s="49"/>
      <c r="H29" s="50"/>
      <c r="I29" s="49"/>
    </row>
    <row r="30" spans="1:12" ht="15" x14ac:dyDescent="0.25">
      <c r="A30" s="23"/>
      <c r="B30" s="13" t="s">
        <v>22</v>
      </c>
      <c r="C30" s="15"/>
      <c r="D30" s="15"/>
      <c r="E30" s="27"/>
      <c r="F30" s="17"/>
      <c r="G30" s="49"/>
      <c r="H30" s="50"/>
      <c r="I30" s="49"/>
    </row>
    <row r="31" spans="1:12" ht="15" x14ac:dyDescent="0.25">
      <c r="A31" s="23"/>
      <c r="B31" s="13" t="s">
        <v>23</v>
      </c>
      <c r="C31" s="15">
        <f>SUM(C32:C35)</f>
        <v>2141923</v>
      </c>
      <c r="D31" s="15"/>
      <c r="E31" s="15">
        <f>SUM(E32:E35)</f>
        <v>1975541.2</v>
      </c>
      <c r="F31" s="17"/>
      <c r="G31" s="49"/>
      <c r="H31" s="50"/>
      <c r="I31" s="49"/>
    </row>
    <row r="32" spans="1:12" ht="15" x14ac:dyDescent="0.25">
      <c r="B32" s="1" t="s">
        <v>24</v>
      </c>
      <c r="C32" s="16">
        <v>1694415</v>
      </c>
      <c r="D32" s="16"/>
      <c r="E32" s="16">
        <v>1551672.3</v>
      </c>
      <c r="F32" s="17"/>
      <c r="G32" s="49"/>
      <c r="H32" s="50"/>
      <c r="I32" s="49"/>
    </row>
    <row r="33" spans="1:9" ht="15" x14ac:dyDescent="0.25">
      <c r="B33" s="1" t="s">
        <v>80</v>
      </c>
      <c r="C33" s="16">
        <v>0</v>
      </c>
      <c r="D33" s="16"/>
      <c r="E33" s="16">
        <v>10444.9</v>
      </c>
      <c r="F33" s="17"/>
      <c r="G33" s="49"/>
      <c r="H33" s="50"/>
      <c r="I33" s="49"/>
    </row>
    <row r="34" spans="1:9" ht="15" x14ac:dyDescent="0.25">
      <c r="B34" s="1" t="s">
        <v>25</v>
      </c>
      <c r="C34" s="16">
        <v>48689.9</v>
      </c>
      <c r="D34" s="16"/>
      <c r="E34" s="16">
        <v>66280.7</v>
      </c>
      <c r="F34" s="17"/>
      <c r="G34" s="49"/>
      <c r="H34" s="50"/>
      <c r="I34" s="49"/>
    </row>
    <row r="35" spans="1:9" ht="15" x14ac:dyDescent="0.25">
      <c r="B35" s="1" t="s">
        <v>26</v>
      </c>
      <c r="C35" s="16">
        <v>398818.1</v>
      </c>
      <c r="D35" s="16"/>
      <c r="E35" s="16">
        <v>347143.3</v>
      </c>
      <c r="F35" s="17"/>
      <c r="G35" s="49"/>
      <c r="H35" s="50"/>
      <c r="I35" s="49"/>
    </row>
    <row r="36" spans="1:9" ht="15" x14ac:dyDescent="0.25">
      <c r="B36" s="13" t="s">
        <v>27</v>
      </c>
      <c r="C36" s="15">
        <v>28120.590339999999</v>
      </c>
      <c r="D36" s="15"/>
      <c r="E36" s="15">
        <v>29400.2</v>
      </c>
      <c r="F36" s="17"/>
      <c r="G36" s="49"/>
      <c r="H36" s="49"/>
      <c r="I36" s="49"/>
    </row>
    <row r="37" spans="1:9" ht="15" x14ac:dyDescent="0.25">
      <c r="B37" s="13" t="s">
        <v>28</v>
      </c>
      <c r="C37" s="15">
        <v>7803.530600000001</v>
      </c>
      <c r="D37" s="15"/>
      <c r="E37" s="15">
        <v>5591.3</v>
      </c>
      <c r="F37" s="17"/>
      <c r="G37" s="49"/>
      <c r="H37" s="49"/>
      <c r="I37" s="49"/>
    </row>
    <row r="38" spans="1:9" ht="15" x14ac:dyDescent="0.25">
      <c r="B38" s="13" t="s">
        <v>29</v>
      </c>
      <c r="C38" s="15">
        <v>3349.44</v>
      </c>
      <c r="D38" s="15"/>
      <c r="E38" s="15">
        <v>3397.3</v>
      </c>
      <c r="F38" s="17"/>
      <c r="G38" s="49"/>
      <c r="H38" s="49"/>
      <c r="I38" s="49"/>
    </row>
    <row r="39" spans="1:9" ht="15" x14ac:dyDescent="0.25">
      <c r="B39" s="13" t="s">
        <v>30</v>
      </c>
      <c r="C39" s="15">
        <v>10263.200000000001</v>
      </c>
      <c r="D39" s="15"/>
      <c r="E39" s="15">
        <v>12404.9</v>
      </c>
      <c r="F39" s="17"/>
      <c r="G39" s="49"/>
      <c r="H39" s="49"/>
      <c r="I39" s="49"/>
    </row>
    <row r="40" spans="1:9" ht="12.75" customHeight="1" x14ac:dyDescent="0.25">
      <c r="B40" s="23" t="s">
        <v>31</v>
      </c>
      <c r="C40" s="28">
        <f>C31+C36+C37+C38+C39</f>
        <v>2191459.7609400004</v>
      </c>
      <c r="D40" s="15"/>
      <c r="E40" s="28">
        <f>E31+E36+E37+E38+E39</f>
        <v>2026334.9</v>
      </c>
      <c r="F40" s="17"/>
      <c r="G40" s="49"/>
      <c r="H40" s="49"/>
      <c r="I40" s="49"/>
    </row>
    <row r="41" spans="1:9" ht="15" x14ac:dyDescent="0.25">
      <c r="C41" s="15"/>
      <c r="D41" s="15"/>
      <c r="E41" s="29"/>
      <c r="F41" s="17"/>
      <c r="G41" s="48"/>
      <c r="H41" s="49"/>
      <c r="I41" s="48"/>
    </row>
    <row r="42" spans="1:9" ht="12.75" customHeight="1" x14ac:dyDescent="0.25">
      <c r="B42" s="30" t="s">
        <v>32</v>
      </c>
      <c r="C42" s="15"/>
      <c r="D42" s="15"/>
      <c r="E42" s="29"/>
      <c r="F42" s="17"/>
      <c r="G42" s="49"/>
      <c r="H42" s="49"/>
      <c r="I42" s="49"/>
    </row>
    <row r="43" spans="1:9" ht="12.75" customHeight="1" x14ac:dyDescent="0.25">
      <c r="B43" s="23" t="s">
        <v>33</v>
      </c>
      <c r="C43" s="15">
        <v>145387.70000000001</v>
      </c>
      <c r="D43" s="15"/>
      <c r="E43" s="15">
        <v>121403.2</v>
      </c>
      <c r="F43" s="17"/>
      <c r="G43" s="49"/>
      <c r="H43" s="49"/>
      <c r="I43" s="49"/>
    </row>
    <row r="44" spans="1:9" ht="12.75" customHeight="1" x14ac:dyDescent="0.25">
      <c r="B44" s="31" t="s">
        <v>34</v>
      </c>
      <c r="C44" s="15">
        <f>C45</f>
        <v>21315.9</v>
      </c>
      <c r="D44" s="15"/>
      <c r="E44" s="15">
        <f>E45</f>
        <v>28159.4</v>
      </c>
      <c r="F44" s="17"/>
      <c r="G44" s="49"/>
      <c r="H44" s="49"/>
      <c r="I44" s="52"/>
    </row>
    <row r="45" spans="1:9" ht="12.75" customHeight="1" x14ac:dyDescent="0.25">
      <c r="B45" s="32" t="s">
        <v>35</v>
      </c>
      <c r="C45" s="16">
        <v>21315.9</v>
      </c>
      <c r="D45" s="16"/>
      <c r="E45" s="16">
        <v>28159.4</v>
      </c>
      <c r="F45" s="17"/>
      <c r="G45" s="49"/>
      <c r="H45" s="49"/>
      <c r="I45" s="52"/>
    </row>
    <row r="46" spans="1:9" ht="15" x14ac:dyDescent="0.25">
      <c r="A46" s="33"/>
      <c r="B46" s="34" t="s">
        <v>36</v>
      </c>
      <c r="C46" s="15">
        <f>C47+C48</f>
        <v>15918.1</v>
      </c>
      <c r="D46" s="15"/>
      <c r="E46" s="15">
        <f>E47+E48</f>
        <v>14507.6</v>
      </c>
      <c r="F46" s="17"/>
      <c r="G46" s="49"/>
      <c r="H46" s="49"/>
      <c r="I46" s="52"/>
    </row>
    <row r="47" spans="1:9" ht="15" x14ac:dyDescent="0.25">
      <c r="A47" s="33"/>
      <c r="B47" s="35" t="s">
        <v>37</v>
      </c>
      <c r="C47" s="16">
        <v>257.5</v>
      </c>
      <c r="D47" s="16"/>
      <c r="E47" s="16">
        <v>320.89999999999998</v>
      </c>
      <c r="F47" s="17"/>
      <c r="G47" s="51"/>
      <c r="H47" s="49"/>
      <c r="I47" s="52"/>
    </row>
    <row r="48" spans="1:9" ht="15" x14ac:dyDescent="0.25">
      <c r="A48" s="33"/>
      <c r="B48" s="35" t="s">
        <v>38</v>
      </c>
      <c r="C48" s="16">
        <v>15660.6</v>
      </c>
      <c r="D48" s="16"/>
      <c r="E48" s="16">
        <v>14186.7</v>
      </c>
      <c r="F48" s="17"/>
      <c r="G48" s="51"/>
      <c r="H48" s="49"/>
      <c r="I48" s="52"/>
    </row>
    <row r="49" spans="1:17" ht="15" x14ac:dyDescent="0.25">
      <c r="A49" s="33"/>
      <c r="B49" s="34" t="s">
        <v>39</v>
      </c>
      <c r="C49" s="15">
        <f>C50</f>
        <v>28502.3</v>
      </c>
      <c r="D49" s="15"/>
      <c r="E49" s="15">
        <f>E50</f>
        <v>30237</v>
      </c>
      <c r="F49" s="17"/>
      <c r="G49" s="49"/>
      <c r="H49" s="49"/>
      <c r="I49" s="52"/>
    </row>
    <row r="50" spans="1:17" ht="15" x14ac:dyDescent="0.25">
      <c r="A50" s="33"/>
      <c r="B50" s="35" t="s">
        <v>40</v>
      </c>
      <c r="C50" s="16">
        <v>28502.3</v>
      </c>
      <c r="D50" s="16"/>
      <c r="E50" s="16">
        <v>30237</v>
      </c>
      <c r="F50" s="17"/>
      <c r="G50" s="49"/>
      <c r="H50" s="49"/>
      <c r="I50" s="52"/>
    </row>
    <row r="51" spans="1:17" ht="15" x14ac:dyDescent="0.25">
      <c r="A51" s="33"/>
      <c r="B51" s="34" t="s">
        <v>41</v>
      </c>
      <c r="C51" s="15">
        <f>C52</f>
        <v>4555.3</v>
      </c>
      <c r="D51" s="15"/>
      <c r="E51" s="15">
        <f>E52</f>
        <v>4962.3</v>
      </c>
      <c r="F51" s="17"/>
      <c r="G51" s="49"/>
      <c r="H51" s="49"/>
      <c r="I51" s="52"/>
    </row>
    <row r="52" spans="1:17" ht="15" x14ac:dyDescent="0.25">
      <c r="A52" s="33"/>
      <c r="B52" s="35" t="s">
        <v>42</v>
      </c>
      <c r="C52" s="16">
        <v>4555.3</v>
      </c>
      <c r="D52" s="16"/>
      <c r="E52" s="16">
        <v>4962.3</v>
      </c>
      <c r="F52" s="17"/>
      <c r="G52" s="49"/>
      <c r="H52" s="49"/>
      <c r="I52" s="52"/>
    </row>
    <row r="53" spans="1:17" ht="12.75" customHeight="1" x14ac:dyDescent="0.25">
      <c r="B53" s="23" t="s">
        <v>43</v>
      </c>
      <c r="C53" s="28">
        <f>C43+C44+C46+C49+C51</f>
        <v>215679.3</v>
      </c>
      <c r="D53" s="15"/>
      <c r="E53" s="28">
        <f>E43+E44+E46+E49+E51</f>
        <v>199269.5</v>
      </c>
      <c r="F53" s="17"/>
      <c r="G53" s="49"/>
      <c r="H53" s="49"/>
      <c r="I53" s="52"/>
    </row>
    <row r="54" spans="1:17" ht="15.75" customHeight="1" thickBot="1" x14ac:dyDescent="0.3">
      <c r="B54" s="30" t="s">
        <v>44</v>
      </c>
      <c r="C54" s="24">
        <f>C40+C53</f>
        <v>2407139.0609400002</v>
      </c>
      <c r="D54" s="29"/>
      <c r="E54" s="24">
        <f>E40+E53</f>
        <v>2225604.4</v>
      </c>
      <c r="F54" s="17"/>
      <c r="G54" s="48"/>
      <c r="H54" s="48"/>
      <c r="I54" s="52"/>
    </row>
    <row r="55" spans="1:17" ht="13.5" thickTop="1" x14ac:dyDescent="0.2">
      <c r="C55" s="19"/>
      <c r="E55" s="19"/>
      <c r="G55" s="49"/>
      <c r="H55" s="49"/>
      <c r="I55" s="49"/>
    </row>
    <row r="56" spans="1:17" x14ac:dyDescent="0.2">
      <c r="C56" s="36"/>
      <c r="D56" s="37"/>
      <c r="E56" s="36"/>
      <c r="F56" s="26"/>
      <c r="G56" s="26"/>
    </row>
    <row r="57" spans="1:17" x14ac:dyDescent="0.2">
      <c r="C57" s="26"/>
      <c r="E57" s="26"/>
      <c r="F57" s="26"/>
      <c r="G57" s="26"/>
    </row>
    <row r="58" spans="1:17" x14ac:dyDescent="0.2">
      <c r="C58" s="26"/>
      <c r="E58" s="26"/>
      <c r="F58" s="26"/>
      <c r="G58" s="26"/>
    </row>
    <row r="59" spans="1:17" x14ac:dyDescent="0.2">
      <c r="C59" s="26"/>
      <c r="E59" s="26"/>
      <c r="F59" s="26"/>
      <c r="G59" s="26"/>
    </row>
    <row r="60" spans="1:17" x14ac:dyDescent="0.2">
      <c r="C60" s="26"/>
      <c r="E60" s="26"/>
      <c r="F60" s="26"/>
      <c r="G60" s="26"/>
    </row>
    <row r="61" spans="1:17" x14ac:dyDescent="0.2">
      <c r="C61" s="26"/>
      <c r="E61" s="26"/>
      <c r="F61" s="26"/>
      <c r="G61" s="26"/>
    </row>
    <row r="62" spans="1:17" x14ac:dyDescent="0.2">
      <c r="C62" s="26"/>
      <c r="E62" s="26"/>
      <c r="F62" s="26"/>
      <c r="G62" s="26"/>
    </row>
    <row r="63" spans="1:17" x14ac:dyDescent="0.2">
      <c r="I63" s="38"/>
      <c r="J63" s="38"/>
      <c r="K63" s="38"/>
      <c r="L63" s="23"/>
      <c r="M63" s="23"/>
      <c r="N63" s="23"/>
      <c r="O63" s="23"/>
      <c r="P63" s="23"/>
      <c r="Q63" s="23"/>
    </row>
    <row r="64" spans="1:17" x14ac:dyDescent="0.2">
      <c r="I64" s="23"/>
      <c r="J64" s="23"/>
      <c r="K64" s="23"/>
      <c r="L64" s="23"/>
      <c r="M64" s="23"/>
      <c r="N64" s="23"/>
      <c r="O64" s="23"/>
      <c r="P64" s="23"/>
      <c r="Q64" s="23"/>
    </row>
    <row r="65" spans="2:13" x14ac:dyDescent="0.2">
      <c r="F65" s="23"/>
      <c r="G65" s="23"/>
      <c r="H65" s="23"/>
      <c r="I65" s="23"/>
      <c r="J65" s="23"/>
      <c r="K65" s="23"/>
      <c r="L65" s="23"/>
      <c r="M65" s="23"/>
    </row>
    <row r="66" spans="2:13" ht="12.75" customHeight="1" x14ac:dyDescent="0.2">
      <c r="F66" s="23"/>
      <c r="G66" s="23"/>
      <c r="H66" s="23"/>
      <c r="I66" s="23"/>
      <c r="J66" s="23"/>
      <c r="K66" s="23"/>
      <c r="L66" s="23"/>
      <c r="M66" s="23"/>
    </row>
    <row r="67" spans="2:13" ht="12.75" customHeight="1" x14ac:dyDescent="0.2">
      <c r="F67" s="23"/>
      <c r="G67" s="23"/>
      <c r="H67" s="23"/>
      <c r="I67" s="23"/>
      <c r="J67" s="23"/>
      <c r="K67" s="23"/>
      <c r="L67" s="23"/>
      <c r="M67" s="23"/>
    </row>
    <row r="68" spans="2:13" ht="12.75" customHeight="1" x14ac:dyDescent="0.2">
      <c r="F68" s="23"/>
      <c r="G68" s="23"/>
      <c r="H68" s="23"/>
      <c r="I68" s="23"/>
      <c r="J68" s="23"/>
      <c r="K68" s="23"/>
      <c r="L68" s="23"/>
      <c r="M68" s="23"/>
    </row>
    <row r="69" spans="2:13" ht="12.75" customHeight="1" x14ac:dyDescent="0.2">
      <c r="F69" s="23"/>
      <c r="G69" s="23"/>
      <c r="H69" s="23"/>
      <c r="I69" s="23"/>
      <c r="J69" s="23"/>
      <c r="K69" s="23"/>
      <c r="L69" s="23"/>
      <c r="M69" s="23"/>
    </row>
    <row r="70" spans="2:13" ht="12.75" customHeight="1" x14ac:dyDescent="0.2">
      <c r="F70" s="23"/>
      <c r="G70" s="23"/>
      <c r="H70" s="23"/>
      <c r="I70" s="23"/>
      <c r="J70" s="23"/>
      <c r="K70" s="23"/>
      <c r="L70" s="23"/>
      <c r="M70" s="23"/>
    </row>
    <row r="71" spans="2:13" ht="12.75" customHeight="1" x14ac:dyDescent="0.2"/>
    <row r="72" spans="2:13" ht="18.75" x14ac:dyDescent="0.2">
      <c r="B72" s="4" t="s">
        <v>0</v>
      </c>
      <c r="C72" s="4"/>
    </row>
    <row r="73" spans="2:13" ht="18.75" x14ac:dyDescent="0.2">
      <c r="B73" s="4" t="s">
        <v>45</v>
      </c>
      <c r="C73" s="4"/>
    </row>
    <row r="74" spans="2:13" ht="18.75" x14ac:dyDescent="0.2">
      <c r="B74" s="8" t="s">
        <v>82</v>
      </c>
      <c r="C74" s="4"/>
    </row>
    <row r="75" spans="2:13" ht="13.5" x14ac:dyDescent="0.2">
      <c r="B75" s="58" t="s">
        <v>2</v>
      </c>
      <c r="C75" s="58"/>
      <c r="D75" s="58"/>
      <c r="E75" s="58"/>
    </row>
    <row r="77" spans="2:13" x14ac:dyDescent="0.2">
      <c r="C77" s="39" t="s">
        <v>46</v>
      </c>
      <c r="D77" s="39"/>
      <c r="E77" s="39" t="s">
        <v>47</v>
      </c>
    </row>
    <row r="78" spans="2:13" x14ac:dyDescent="0.2">
      <c r="C78" s="39"/>
    </row>
    <row r="79" spans="2:13" x14ac:dyDescent="0.2">
      <c r="B79" s="23" t="s">
        <v>48</v>
      </c>
      <c r="C79" s="40">
        <f>SUM(C81:C83)</f>
        <v>111116.5</v>
      </c>
      <c r="D79" s="53"/>
      <c r="E79" s="40">
        <f>SUM(E80:E83)</f>
        <v>108621.70000000001</v>
      </c>
    </row>
    <row r="80" spans="2:13" x14ac:dyDescent="0.2">
      <c r="B80" s="1" t="s">
        <v>49</v>
      </c>
      <c r="C80" s="53"/>
      <c r="D80" s="53"/>
      <c r="E80" s="53">
        <f>'[1]Estado de Resultados Integral'!G80/1000</f>
        <v>0</v>
      </c>
    </row>
    <row r="81" spans="2:7" x14ac:dyDescent="0.2">
      <c r="B81" s="1" t="s">
        <v>50</v>
      </c>
      <c r="C81" s="53">
        <v>49085.3</v>
      </c>
      <c r="D81" s="53"/>
      <c r="E81" s="53">
        <v>50072.3</v>
      </c>
      <c r="G81" s="49"/>
    </row>
    <row r="82" spans="2:7" x14ac:dyDescent="0.2">
      <c r="B82" s="1" t="s">
        <v>51</v>
      </c>
      <c r="C82" s="53">
        <v>4356</v>
      </c>
      <c r="D82" s="53"/>
      <c r="E82" s="53">
        <v>3317.9</v>
      </c>
      <c r="G82" s="49"/>
    </row>
    <row r="83" spans="2:7" x14ac:dyDescent="0.2">
      <c r="B83" s="1" t="s">
        <v>52</v>
      </c>
      <c r="C83" s="53">
        <v>57675.199999999997</v>
      </c>
      <c r="D83" s="53"/>
      <c r="E83" s="53">
        <v>55231.5</v>
      </c>
      <c r="G83" s="49"/>
    </row>
    <row r="84" spans="2:7" x14ac:dyDescent="0.2">
      <c r="C84" s="54"/>
      <c r="D84" s="53"/>
      <c r="E84" s="54"/>
      <c r="G84" s="49"/>
    </row>
    <row r="85" spans="2:7" x14ac:dyDescent="0.2">
      <c r="B85" s="23" t="s">
        <v>53</v>
      </c>
      <c r="C85" s="40">
        <f>SUM(C86:C90)</f>
        <v>64299.4</v>
      </c>
      <c r="D85" s="53"/>
      <c r="E85" s="40">
        <f>SUM(E86:E90)</f>
        <v>63640.9</v>
      </c>
      <c r="G85" s="49"/>
    </row>
    <row r="86" spans="2:7" x14ac:dyDescent="0.2">
      <c r="B86" s="1" t="s">
        <v>54</v>
      </c>
      <c r="C86" s="53">
        <v>42900</v>
      </c>
      <c r="D86" s="53"/>
      <c r="E86" s="53">
        <v>45889.9</v>
      </c>
      <c r="G86" s="49"/>
    </row>
    <row r="87" spans="2:7" hidden="1" x14ac:dyDescent="0.2">
      <c r="B87" s="1" t="s">
        <v>55</v>
      </c>
      <c r="C87" s="53">
        <v>0</v>
      </c>
      <c r="D87" s="53"/>
      <c r="E87" s="53">
        <v>0</v>
      </c>
      <c r="G87" s="49"/>
    </row>
    <row r="88" spans="2:7" x14ac:dyDescent="0.2">
      <c r="B88" s="1" t="s">
        <v>56</v>
      </c>
      <c r="C88" s="53">
        <v>18718.900000000001</v>
      </c>
      <c r="D88" s="53"/>
      <c r="E88" s="53">
        <v>14578.8</v>
      </c>
      <c r="G88" s="49"/>
    </row>
    <row r="89" spans="2:7" x14ac:dyDescent="0.2">
      <c r="B89" s="1" t="s">
        <v>57</v>
      </c>
      <c r="C89" s="53">
        <v>2499.1999999999998</v>
      </c>
      <c r="D89" s="53"/>
      <c r="E89" s="53">
        <v>2972.3</v>
      </c>
      <c r="G89" s="49"/>
    </row>
    <row r="90" spans="2:7" x14ac:dyDescent="0.2">
      <c r="B90" s="1" t="s">
        <v>58</v>
      </c>
      <c r="C90" s="53">
        <v>181.3</v>
      </c>
      <c r="D90" s="53"/>
      <c r="E90" s="53">
        <v>199.9</v>
      </c>
      <c r="G90" s="49"/>
    </row>
    <row r="91" spans="2:7" x14ac:dyDescent="0.2">
      <c r="C91" s="54"/>
      <c r="D91" s="53"/>
      <c r="E91" s="54"/>
      <c r="G91" s="49"/>
    </row>
    <row r="92" spans="2:7" x14ac:dyDescent="0.2">
      <c r="B92" s="23" t="s">
        <v>59</v>
      </c>
      <c r="C92" s="55">
        <f>C79-C85</f>
        <v>46817.1</v>
      </c>
      <c r="D92" s="53"/>
      <c r="E92" s="55">
        <f>E79-E85</f>
        <v>44980.80000000001</v>
      </c>
      <c r="G92" s="49"/>
    </row>
    <row r="93" spans="2:7" x14ac:dyDescent="0.2">
      <c r="B93" s="43" t="s">
        <v>60</v>
      </c>
      <c r="C93" s="18">
        <v>-17286.63265</v>
      </c>
      <c r="D93" s="53"/>
      <c r="E93" s="18">
        <v>-12330.7</v>
      </c>
      <c r="G93" s="49"/>
    </row>
    <row r="94" spans="2:7" hidden="1" x14ac:dyDescent="0.2">
      <c r="B94" s="43" t="s">
        <v>61</v>
      </c>
      <c r="C94" s="53">
        <v>0</v>
      </c>
      <c r="D94" s="53"/>
      <c r="E94" s="53">
        <v>0</v>
      </c>
      <c r="G94" s="49"/>
    </row>
    <row r="95" spans="2:7" hidden="1" x14ac:dyDescent="0.2">
      <c r="B95" s="44" t="s">
        <v>62</v>
      </c>
      <c r="C95" s="53">
        <v>0</v>
      </c>
      <c r="D95" s="53"/>
      <c r="E95" s="53">
        <v>0</v>
      </c>
      <c r="G95" s="49"/>
    </row>
    <row r="96" spans="2:7" x14ac:dyDescent="0.2">
      <c r="B96" s="23" t="s">
        <v>63</v>
      </c>
      <c r="C96" s="40">
        <f>SUM(C92:C95)</f>
        <v>29530.467349999999</v>
      </c>
      <c r="D96" s="53"/>
      <c r="E96" s="40">
        <f>SUM(E92:E95)</f>
        <v>32650.100000000009</v>
      </c>
      <c r="G96" s="49"/>
    </row>
    <row r="97" spans="2:7" x14ac:dyDescent="0.2">
      <c r="B97" s="23"/>
      <c r="C97" s="54"/>
      <c r="D97" s="53"/>
      <c r="E97" s="54"/>
      <c r="G97" s="49"/>
    </row>
    <row r="98" spans="2:7" x14ac:dyDescent="0.2">
      <c r="B98" s="1" t="s">
        <v>64</v>
      </c>
      <c r="C98" s="53">
        <v>8259.7999999999993</v>
      </c>
      <c r="D98" s="53"/>
      <c r="E98" s="53">
        <v>8266</v>
      </c>
      <c r="G98" s="49"/>
    </row>
    <row r="99" spans="2:7" x14ac:dyDescent="0.2">
      <c r="B99" s="1" t="s">
        <v>65</v>
      </c>
      <c r="C99" s="18">
        <v>-3237.9</v>
      </c>
      <c r="D99" s="18"/>
      <c r="E99" s="18">
        <v>-2947.6</v>
      </c>
      <c r="G99" s="49"/>
    </row>
    <row r="100" spans="2:7" x14ac:dyDescent="0.2">
      <c r="B100" s="13" t="s">
        <v>66</v>
      </c>
      <c r="C100" s="40">
        <f>C98+C99</f>
        <v>5021.8999999999996</v>
      </c>
      <c r="D100" s="53"/>
      <c r="E100" s="40">
        <f>E98+E99</f>
        <v>5318.4</v>
      </c>
      <c r="G100" s="49"/>
    </row>
    <row r="101" spans="2:7" x14ac:dyDescent="0.2">
      <c r="B101" s="13"/>
      <c r="C101" s="54"/>
      <c r="D101" s="53"/>
      <c r="E101" s="54"/>
      <c r="G101" s="49"/>
    </row>
    <row r="102" spans="2:7" ht="25.5" hidden="1" x14ac:dyDescent="0.2">
      <c r="B102" s="45" t="s">
        <v>67</v>
      </c>
      <c r="C102" s="53">
        <v>0</v>
      </c>
      <c r="D102" s="53"/>
      <c r="E102" s="53">
        <v>0</v>
      </c>
      <c r="G102" s="49"/>
    </row>
    <row r="103" spans="2:7" x14ac:dyDescent="0.2">
      <c r="B103" s="1" t="s">
        <v>68</v>
      </c>
      <c r="C103" s="53">
        <v>249.7</v>
      </c>
      <c r="D103" s="53"/>
      <c r="E103" s="18">
        <v>-59.3</v>
      </c>
      <c r="G103" s="49"/>
    </row>
    <row r="104" spans="2:7" x14ac:dyDescent="0.2">
      <c r="B104" s="1" t="s">
        <v>69</v>
      </c>
      <c r="C104" s="53">
        <v>6907.4</v>
      </c>
      <c r="D104" s="53"/>
      <c r="E104" s="53">
        <v>771.6</v>
      </c>
      <c r="G104" s="49"/>
    </row>
    <row r="105" spans="2:7" x14ac:dyDescent="0.2">
      <c r="B105" s="13" t="s">
        <v>70</v>
      </c>
      <c r="C105" s="40">
        <f>C96+C100+C102+C103+C104</f>
        <v>41709.467349999999</v>
      </c>
      <c r="D105" s="53"/>
      <c r="E105" s="40">
        <f>E96+E100+E102+E103+E104</f>
        <v>38680.800000000003</v>
      </c>
      <c r="G105" s="49"/>
    </row>
    <row r="106" spans="2:7" x14ac:dyDescent="0.2">
      <c r="B106" s="13"/>
      <c r="C106" s="54"/>
      <c r="D106" s="53"/>
      <c r="E106" s="54"/>
      <c r="G106" s="49"/>
    </row>
    <row r="107" spans="2:7" x14ac:dyDescent="0.2">
      <c r="B107" s="1" t="s">
        <v>71</v>
      </c>
      <c r="C107" s="53">
        <v>12399.1</v>
      </c>
      <c r="D107" s="53"/>
      <c r="E107" s="53">
        <v>12112</v>
      </c>
      <c r="G107" s="49"/>
    </row>
    <row r="108" spans="2:7" x14ac:dyDescent="0.2">
      <c r="B108" s="1" t="s">
        <v>72</v>
      </c>
      <c r="C108" s="53">
        <v>10454.200000000001</v>
      </c>
      <c r="D108" s="53"/>
      <c r="E108" s="53">
        <v>10175.9</v>
      </c>
      <c r="G108" s="49"/>
    </row>
    <row r="109" spans="2:7" x14ac:dyDescent="0.2">
      <c r="B109" s="1" t="s">
        <v>73</v>
      </c>
      <c r="C109" s="53">
        <v>2103.1</v>
      </c>
      <c r="D109" s="53"/>
      <c r="E109" s="53">
        <v>2206.1999999999998</v>
      </c>
      <c r="G109" s="49"/>
    </row>
    <row r="110" spans="2:7" hidden="1" x14ac:dyDescent="0.2">
      <c r="B110" s="1" t="s">
        <v>74</v>
      </c>
      <c r="C110" s="53">
        <v>0</v>
      </c>
      <c r="D110" s="53"/>
      <c r="E110" s="53">
        <v>0</v>
      </c>
      <c r="G110" s="49"/>
    </row>
    <row r="111" spans="2:7" x14ac:dyDescent="0.2">
      <c r="B111" s="13" t="s">
        <v>75</v>
      </c>
      <c r="C111" s="40">
        <f>C105-C107-C108-C109-C110</f>
        <v>16753.067350000001</v>
      </c>
      <c r="D111" s="53"/>
      <c r="E111" s="40">
        <f>E105-E107-E108-E109-E110</f>
        <v>14186.7</v>
      </c>
      <c r="G111" s="49"/>
    </row>
    <row r="112" spans="2:7" x14ac:dyDescent="0.2">
      <c r="B112" s="1" t="s">
        <v>76</v>
      </c>
      <c r="C112" s="56">
        <v>1092.5</v>
      </c>
      <c r="D112" s="53"/>
      <c r="E112" s="56">
        <v>0</v>
      </c>
      <c r="G112" s="49"/>
    </row>
    <row r="113" spans="2:7" x14ac:dyDescent="0.2">
      <c r="B113" s="13" t="s">
        <v>77</v>
      </c>
      <c r="C113" s="40">
        <f>C111-C112</f>
        <v>15660.567350000001</v>
      </c>
      <c r="D113" s="53"/>
      <c r="E113" s="40">
        <f>E111-E112</f>
        <v>14186.7</v>
      </c>
      <c r="G113" s="49"/>
    </row>
    <row r="114" spans="2:7" x14ac:dyDescent="0.2">
      <c r="B114" s="46" t="s">
        <v>78</v>
      </c>
      <c r="C114" s="54">
        <v>0</v>
      </c>
      <c r="D114" s="53"/>
      <c r="E114" s="54">
        <v>0</v>
      </c>
      <c r="G114" s="49"/>
    </row>
    <row r="115" spans="2:7" ht="13.5" thickBot="1" x14ac:dyDescent="0.25">
      <c r="B115" s="46" t="s">
        <v>79</v>
      </c>
      <c r="C115" s="57">
        <f>C113+C114</f>
        <v>15660.567350000001</v>
      </c>
      <c r="D115" s="54"/>
      <c r="E115" s="57">
        <f>E113+E114</f>
        <v>14186.7</v>
      </c>
      <c r="G115" s="49"/>
    </row>
    <row r="116" spans="2:7" ht="13.5" thickTop="1" x14ac:dyDescent="0.2">
      <c r="B116" s="13"/>
      <c r="C116" s="42"/>
      <c r="E116" s="42"/>
    </row>
    <row r="117" spans="2:7" x14ac:dyDescent="0.2">
      <c r="C117" s="41"/>
    </row>
    <row r="118" spans="2:7" x14ac:dyDescent="0.2">
      <c r="C118" s="47"/>
    </row>
    <row r="119" spans="2:7" x14ac:dyDescent="0.2">
      <c r="C119" s="47"/>
    </row>
    <row r="120" spans="2:7" x14ac:dyDescent="0.2">
      <c r="C120" s="47"/>
    </row>
    <row r="121" spans="2:7" x14ac:dyDescent="0.2">
      <c r="C121" s="47"/>
    </row>
    <row r="122" spans="2:7" x14ac:dyDescent="0.2">
      <c r="C122" s="47"/>
    </row>
    <row r="123" spans="2:7" x14ac:dyDescent="0.2">
      <c r="C123" s="47"/>
    </row>
  </sheetData>
  <mergeCells count="1">
    <mergeCell ref="B75:E75"/>
  </mergeCells>
  <printOptions horizontalCentered="1" verticalCentered="1"/>
  <pageMargins left="7.874015748031496E-2" right="0.11811023622047245" top="0.55118110236220474" bottom="0.55118110236220474" header="0.31496062992125984" footer="0.31496062992125984"/>
  <pageSetup scale="70" orientation="portrait" r:id="rId1"/>
  <rowBreaks count="1" manualBreakCount="1">
    <brk id="65" max="4" man="1"/>
  </rowBreaks>
  <drawing r:id="rId2"/>
</worksheet>
</file>

<file path=docMetadata/LabelInfo.xml><?xml version="1.0" encoding="utf-8"?>
<clbl:labelList xmlns:clbl="http://schemas.microsoft.com/office/2020/mipLabelMetadata">
  <clbl:label id="{378daf23-2be6-4d58-a206-6606a18a7ff7}" enabled="1" method="Privileged" siteId="{68a5ef79-b8c4-41f4-ba3a-610e8191e0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S. Financiera MILES</vt:lpstr>
      <vt:lpstr>'E. S. Financiera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Noemy Carballo de Pinto</dc:creator>
  <cp:lastModifiedBy>Silvano Antonio García Salmerón</cp:lastModifiedBy>
  <cp:lastPrinted>2025-09-17T17:14:23Z</cp:lastPrinted>
  <dcterms:created xsi:type="dcterms:W3CDTF">2025-08-13T16:08:00Z</dcterms:created>
  <dcterms:modified xsi:type="dcterms:W3CDTF">2025-09-17T19:37:03Z</dcterms:modified>
</cp:coreProperties>
</file>