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1. JLNDS\LDES\4. Cierre\CierreEF\6. 2025\8. Agosto 2025\Junta Directiva\EEFF Bolsa de valores\"/>
    </mc:Choice>
  </mc:AlternateContent>
  <xr:revisionPtr revIDLastSave="0" documentId="13_ncr:1_{B80DA139-72A1-4EF7-92A9-51A390662274}" xr6:coauthVersionLast="47" xr6:coauthVersionMax="47" xr10:uidLastSave="{00000000-0000-0000-0000-000000000000}"/>
  <bookViews>
    <workbookView xWindow="-110" yWindow="-110" windowWidth="19420" windowHeight="10300" tabRatio="884" activeTab="1" xr2:uid="{00000000-000D-0000-FFFF-FFFF00000000}"/>
  </bookViews>
  <sheets>
    <sheet name="BG" sheetId="19" r:id="rId1"/>
    <sheet name="ER" sheetId="24" r:id="rId2"/>
  </sheets>
  <definedNames>
    <definedName name="_Hlk153209556" localSheetId="1">ER!$B$29</definedName>
    <definedName name="_Hlk153209694" localSheetId="1">ER!$B$35</definedName>
    <definedName name="_xlnm.Print_Area" localSheetId="0">BG!$B$1:$C$69</definedName>
    <definedName name="BuiltIn_Print_Area___11">#REF!</definedName>
    <definedName name="GASTOS">#REF!</definedName>
    <definedName name="SHARED_FORMULA_0">#N/A</definedName>
    <definedName name="SHARED_FORMULA_1">#N/A</definedName>
    <definedName name="SHARED_FORMULA_2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9" l="1"/>
  <c r="D42" i="24"/>
  <c r="D31" i="24"/>
  <c r="D27" i="24"/>
  <c r="D20" i="24"/>
  <c r="C67" i="19"/>
  <c r="C36" i="19"/>
  <c r="C49" i="19" s="1"/>
  <c r="C18" i="19"/>
  <c r="C30" i="19" l="1"/>
  <c r="D28" i="24"/>
  <c r="D36" i="24" s="1"/>
  <c r="D43" i="24" s="1"/>
  <c r="D45" i="24" s="1"/>
  <c r="C69" i="19"/>
</calcChain>
</file>

<file path=xl/sharedStrings.xml><?xml version="1.0" encoding="utf-8"?>
<sst xmlns="http://schemas.openxmlformats.org/spreadsheetml/2006/main" count="132" uniqueCount="104">
  <si>
    <t>BANCO PROMERICA, S.A.</t>
  </si>
  <si>
    <t>(Expresado en Miles de Dólares de los Estados Unidos de América)</t>
  </si>
  <si>
    <t>Total Activos</t>
  </si>
  <si>
    <t>PASIVO</t>
  </si>
  <si>
    <t>Otros Pasivos</t>
  </si>
  <si>
    <t>Provisiones</t>
  </si>
  <si>
    <t>Total Pasivo y Patrimonio</t>
  </si>
  <si>
    <t>Activos</t>
  </si>
  <si>
    <t>ESTADO DE SITUACION FINANCIERA</t>
  </si>
  <si>
    <t xml:space="preserve">     A valor razonable con cambios en resultados</t>
  </si>
  <si>
    <t xml:space="preserve">     A valor razonable con cambios en otrop resultado integral (VRORI)</t>
  </si>
  <si>
    <t xml:space="preserve">     A costo amortizado</t>
  </si>
  <si>
    <t>Derivados financieros para cobertura</t>
  </si>
  <si>
    <t>Cartera de créditos (neta)</t>
  </si>
  <si>
    <t xml:space="preserve">     Créditos vigentes a un año plazo</t>
  </si>
  <si>
    <t xml:space="preserve">     Créditos vigentes a más de un año plazo</t>
  </si>
  <si>
    <t xml:space="preserve">     Créditos vencidos</t>
  </si>
  <si>
    <t xml:space="preserve">     (Estimación de pérdida por deterioro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</si>
  <si>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</si>
  <si>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</si>
  <si>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</si>
  <si>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</si>
  <si>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</si>
  <si>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Otros activos</t>
  </si>
  <si>
    <t>Pasivos financieros a valor razonable con cambios en resultado (neto)</t>
  </si>
  <si>
    <t>ACTIVO</t>
  </si>
  <si>
    <t xml:space="preserve">        Depósitos</t>
  </si>
  <si>
    <t xml:space="preserve">        Operaciones con pacto de retrocompra</t>
  </si>
  <si>
    <t xml:space="preserve">        Préstamos</t>
  </si>
  <si>
    <t xml:space="preserve">       Títulos de emisión propia</t>
  </si>
  <si>
    <t xml:space="preserve">        Obligaciones convertibles en acciones (préstamos, bonos)</t>
  </si>
  <si>
    <t>Derivados para cobertura</t>
  </si>
  <si>
    <t>Pasivos financieros a costo amortizado</t>
  </si>
  <si>
    <t>Obligaciones a la vista</t>
  </si>
  <si>
    <t>Cuentas por pagar</t>
  </si>
  <si>
    <t>Préstamos subordinados</t>
  </si>
  <si>
    <t>Total Pasivos</t>
  </si>
  <si>
    <t>Instrumentos financieros de inversión (inversiones)</t>
  </si>
  <si>
    <t>Instrumentos financieros restringidos</t>
  </si>
  <si>
    <t>PATRIMONIO NETO</t>
  </si>
  <si>
    <t>Capital social</t>
  </si>
  <si>
    <t>Reservas</t>
  </si>
  <si>
    <t xml:space="preserve">        De capital</t>
  </si>
  <si>
    <t xml:space="preserve">        Otras reservas</t>
  </si>
  <si>
    <t>Resultados por aplicar</t>
  </si>
  <si>
    <t xml:space="preserve">        Utilidades (pérdidas) de ejercicios anteriores</t>
  </si>
  <si>
    <t xml:space="preserve">        Utilidades (pérdidas) del presente ejercicio</t>
  </si>
  <si>
    <t>Primas sobre acciones</t>
  </si>
  <si>
    <t>Patrimonio restringido</t>
  </si>
  <si>
    <t xml:space="preserve">        Utilidades no distribuibles</t>
  </si>
  <si>
    <t xml:space="preserve">        Donaciones</t>
  </si>
  <si>
    <t>Otro resultado integral acumulado</t>
  </si>
  <si>
    <t xml:space="preserve">        Elementos que no se reclasificarán a resultados</t>
  </si>
  <si>
    <t xml:space="preserve">        Elementos que se reclasificarán a resultados</t>
  </si>
  <si>
    <t>Participaciones no controladoras</t>
  </si>
  <si>
    <t>Total patrimonio</t>
  </si>
  <si>
    <t>Ingresos por intereses</t>
  </si>
  <si>
    <t>(Gastos por intereses)</t>
  </si>
  <si>
    <t>INGRESOS POR INTERESES NETOS</t>
  </si>
  <si>
    <t>INGRESOS INTERESES, DESPUÉS DE CARGOS POR DETERIORO</t>
  </si>
  <si>
    <t>INGRESOS POR COMISIONES Y HONORARIOS, NETOS</t>
  </si>
  <si>
    <t>(Gastos de administración)</t>
  </si>
  <si>
    <t>UTILIDAD (PÉRDIDA) ANTES DE IMPUESTO</t>
  </si>
  <si>
    <t xml:space="preserve">UTILIDAD (PÉRDIDA) DEL EJERCICIO  </t>
  </si>
  <si>
    <t xml:space="preserve"> Activos financieros a valor razonable con cambios en otro resultado integral</t>
  </si>
  <si>
    <t xml:space="preserve"> Activos financieros a costo amortizado</t>
  </si>
  <si>
    <t>(Otros gastos por intereses)</t>
  </si>
  <si>
    <t>Ganancia (Pérdida) por cambios en el valor razonable de activos y pasivos financieros, Neta</t>
  </si>
  <si>
    <t>Ganancia (Pérdida) deterioro de activos financieros distintos a los activos de riesgo crediticio, Neta</t>
  </si>
  <si>
    <t xml:space="preserve">Ganancia (Pérdida) deterioro de activos financieros de riesgo crediticio, Neta 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</si>
  <si>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</si>
  <si>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</si>
  <si>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</si>
  <si>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>Ingresos por comisiones y honorarios</t>
  </si>
  <si>
    <t>(Gastos por comisiones y honorarios)</t>
  </si>
  <si>
    <t>Ganancias (Pérdidas) por ventas o desapropiación de instrumentos financieros a costo amortizado, neto</t>
  </si>
  <si>
    <t>Ganancia (Pérdida) por ventas de activos y Operaciones discontinuadas</t>
  </si>
  <si>
    <t>Ganancias (pérdidas) generadas por entidades registradas bajo el método de la participación</t>
  </si>
  <si>
    <t>Otros ingresos (gastos) financieros</t>
  </si>
  <si>
    <t>Gastos por impuestos sobre las ganancias</t>
  </si>
  <si>
    <t>Estado de Resultado Integral</t>
  </si>
  <si>
    <t>Cartera de préstamos</t>
  </si>
  <si>
    <t>Total gastos</t>
  </si>
  <si>
    <t xml:space="preserve"> (Depósitos)</t>
  </si>
  <si>
    <t>(Pasivos financieros a valor razonable con cambios en resultados)</t>
  </si>
  <si>
    <t>(Títulos de emisión propia)</t>
  </si>
  <si>
    <t>(Préstamos)</t>
  </si>
  <si>
    <t>Total ganancia o (pérdida) por deterioro</t>
  </si>
  <si>
    <r>
      <t xml:space="preserve"> </t>
    </r>
    <r>
      <rPr>
        <sz val="10"/>
        <color theme="1"/>
        <rFont val="Calibri"/>
        <family val="2"/>
        <scheme val="minor"/>
      </rPr>
      <t>Activos financieros a valor razonable con cambios en resultados</t>
    </r>
  </si>
  <si>
    <r>
      <t xml:space="preserve">  </t>
    </r>
    <r>
      <rPr>
        <sz val="10"/>
        <color theme="1"/>
        <rFont val="Calibri"/>
        <family val="2"/>
        <scheme val="minor"/>
      </rPr>
      <t>Otros ingresos por intereses</t>
    </r>
  </si>
  <si>
    <t>(Gastos generales)</t>
  </si>
  <si>
    <t>(Gastos de depreciación y amortización)</t>
  </si>
  <si>
    <t xml:space="preserve"> (Gastos por provisiones)</t>
  </si>
  <si>
    <t>(Gastos de funcionarios y empleados)</t>
  </si>
  <si>
    <t>LAZARO CARLOS ERNESTO FIGUEROA MENDOZA                                                   JULIA LORENA NAVARRO DE SANCHEZ</t>
  </si>
  <si>
    <t xml:space="preserve"> Representante Legal                                                                                                 Contador General</t>
  </si>
  <si>
    <t>$</t>
  </si>
  <si>
    <t xml:space="preserve">      LAZARO CARLOS ERNESTO FIGUEROA MENDOZA                                           JULIA LORENA NAVARRO DE SANCHEZ</t>
  </si>
  <si>
    <t xml:space="preserve">                         Representante Legal                                                                                             Contador General</t>
  </si>
  <si>
    <t>TOTAL INGRESOS NETOS</t>
  </si>
  <si>
    <t>(Expresado en miles de dólares de los Estados Unidos)</t>
  </si>
  <si>
    <t>Efectivo y equivalentes de efectivo</t>
  </si>
  <si>
    <t>Al 31 de agosto de 2025</t>
  </si>
  <si>
    <t>Del 01 de enero 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</si>
</sst>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.0_);_(&quot;$&quot;* \(#,##0.0\);_(&quot;$&quot;* &quot;-&quot;??_);_(@_)"/>
    <numFmt numFmtId="167" formatCode="#,##0.00_ ;[Red]\-#,##0.00\ "/>
    <numFmt numFmtId="168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2" borderId="0" xfId="0" applyFont="1" applyFill="1"/>
    <xf numFmtId="14" fontId="3" fillId="2" borderId="1" xfId="0" applyNumberFormat="1" applyFont="1" applyFill="1" applyBorder="1" applyAlignment="1">
      <alignment horizontal="center"/>
    </xf>
    <xf numFmtId="166" fontId="0" fillId="2" borderId="0" xfId="9" applyNumberFormat="1" applyFont="1" applyFill="1" applyBorder="1"/>
    <xf numFmtId="166" fontId="0" fillId="2" borderId="1" xfId="9" applyNumberFormat="1" applyFont="1" applyFill="1" applyBorder="1"/>
    <xf numFmtId="166" fontId="3" fillId="2" borderId="0" xfId="0" applyNumberFormat="1" applyFont="1" applyFill="1"/>
    <xf numFmtId="0" fontId="3" fillId="2" borderId="0" xfId="0" applyFont="1" applyFill="1" applyAlignment="1">
      <alignment horizontal="center"/>
    </xf>
    <xf numFmtId="166" fontId="3" fillId="2" borderId="0" xfId="9" applyNumberFormat="1" applyFont="1" applyFill="1" applyBorder="1"/>
    <xf numFmtId="0" fontId="0" fillId="2" borderId="0" xfId="0" applyFill="1" applyAlignment="1">
      <alignment horizontal="center"/>
    </xf>
    <xf numFmtId="166" fontId="3" fillId="2" borderId="1" xfId="9" applyNumberFormat="1" applyFont="1" applyFill="1" applyBorder="1"/>
    <xf numFmtId="0" fontId="8" fillId="2" borderId="0" xfId="0" applyFont="1" applyFill="1"/>
    <xf numFmtId="166" fontId="3" fillId="2" borderId="2" xfId="0" applyNumberFormat="1" applyFont="1" applyFill="1" applyBorder="1"/>
    <xf numFmtId="166" fontId="3" fillId="2" borderId="1" xfId="0" applyNumberFormat="1" applyFont="1" applyFill="1" applyBorder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justify" wrapText="1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justify" wrapText="1"/>
    </xf>
    <xf numFmtId="0" fontId="7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center" wrapText="1"/>
    </xf>
    <xf numFmtId="166" fontId="6" fillId="2" borderId="0" xfId="0" applyNumberFormat="1" applyFont="1" applyFill="1" applyAlignment="1">
      <alignment horizontal="right" wrapText="1"/>
    </xf>
    <xf numFmtId="167" fontId="0" fillId="2" borderId="0" xfId="0" applyNumberFormat="1" applyFill="1"/>
    <xf numFmtId="168" fontId="5" fillId="2" borderId="0" xfId="0" applyNumberFormat="1" applyFont="1" applyFill="1" applyAlignment="1">
      <alignment horizontal="right" wrapText="1"/>
    </xf>
    <xf numFmtId="168" fontId="5" fillId="2" borderId="1" xfId="0" applyNumberFormat="1" applyFont="1" applyFill="1" applyBorder="1" applyAlignment="1">
      <alignment horizontal="right" wrapText="1"/>
    </xf>
    <xf numFmtId="168" fontId="6" fillId="2" borderId="2" xfId="0" applyNumberFormat="1" applyFont="1" applyFill="1" applyBorder="1" applyAlignment="1">
      <alignment horizontal="right" wrapText="1"/>
    </xf>
    <xf numFmtId="168" fontId="6" fillId="2" borderId="0" xfId="0" applyNumberFormat="1" applyFont="1" applyFill="1" applyAlignment="1">
      <alignment horizontal="right" wrapText="1"/>
    </xf>
    <xf numFmtId="168" fontId="6" fillId="2" borderId="1" xfId="0" applyNumberFormat="1" applyFont="1" applyFill="1" applyBorder="1" applyAlignment="1">
      <alignment horizontal="right" wrapText="1"/>
    </xf>
    <xf numFmtId="168" fontId="5" fillId="2" borderId="2" xfId="0" applyNumberFormat="1" applyFont="1" applyFill="1" applyBorder="1" applyAlignment="1">
      <alignment horizontal="right" wrapText="1"/>
    </xf>
    <xf numFmtId="14" fontId="6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</cellXfs>
  <cellStyles count="13">
    <cellStyle name="Millares 2" xfId="10" xr:uid="{00000000-0005-0000-0000-000000000000}"/>
    <cellStyle name="Millares 3" xfId="5" xr:uid="{00000000-0005-0000-0000-000001000000}"/>
    <cellStyle name="Millares 4" xfId="11" xr:uid="{00000000-0005-0000-0000-000002000000}"/>
    <cellStyle name="Millares 6" xfId="8" xr:uid="{00000000-0005-0000-0000-000003000000}"/>
    <cellStyle name="Moneda" xfId="9" builtinId="4"/>
    <cellStyle name="Moneda 2" xfId="12" xr:uid="{00000000-0005-0000-0000-000005000000}"/>
    <cellStyle name="Normal" xfId="0" builtinId="0"/>
    <cellStyle name="Normal 2" xfId="1" xr:uid="{00000000-0005-0000-0000-000007000000}"/>
    <cellStyle name="Normal 2 2" xfId="6" xr:uid="{00000000-0005-0000-0000-000008000000}"/>
    <cellStyle name="Normal 3" xfId="2" xr:uid="{00000000-0005-0000-0000-000009000000}"/>
    <cellStyle name="Normal 4" xfId="3" xr:uid="{00000000-0005-0000-0000-00000A000000}"/>
    <cellStyle name="Normal 5" xfId="7" xr:uid="{00000000-0005-0000-0000-00000B000000}"/>
    <cellStyle name="Normal 5 2" xfId="4" xr:uid="{00000000-0005-0000-0000-00000C000000}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4470401</xdr:colOff>
      <xdr:row>0</xdr:row>
      <xdr:rowOff>0</xdr:rowOff>
    </xdr:from>
    <xdr:to>
      <xdr:col>2</xdr:col>
      <xdr:colOff>1169708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1" y="0"/>
          <a:ext cx="1436407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168274</xdr:colOff>
      <xdr:row>1</xdr:row>
      <xdr:rowOff>152401</xdr:rowOff>
    </xdr:from>
    <xdr:to>
      <xdr:col>5</xdr:col>
      <xdr:colOff>98297</xdr:colOff>
      <xdr:row>4</xdr:row>
      <xdr:rowOff>114301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85C31A-13D7-4A67-9B72-74EEA8B58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0274" y="336551"/>
          <a:ext cx="1269873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C75"/>
  <sheetViews>
    <sheetView topLeftCell="A52" zoomScaleNormal="100" workbookViewId="0">
      <selection activeCell="B1" sqref="B1:C75"/>
    </sheetView>
  </sheetViews>
  <sheetFormatPr baseColWidth="10" defaultColWidth="11.453125" defaultRowHeight="14.5" x14ac:dyDescent="0.35"/>
  <cols>
    <col min="1" max="1" width="2.54296875" style="1" customWidth="1"/>
    <col min="2" max="2" width="67.81640625" style="1" customWidth="1"/>
    <col min="3" max="3" width="18.453125" style="1" customWidth="1"/>
    <col min="4" max="4" width="2.26953125" style="1" customWidth="1"/>
    <col min="5" max="16384" width="11.453125" style="1"/>
  </cols>
  <sheetData>
    <row r="1" spans="2:3" x14ac:dyDescent="0.35">
      <c r="B1" s="33" t="s">
        <v>0</v>
      </c>
      <c r="C1" s="33"/>
    </row>
    <row r="2" spans="2:3" x14ac:dyDescent="0.35">
      <c r="B2" s="33" t="s">
        <v>8</v>
      </c>
      <c r="C2" s="33"/>
    </row>
    <row r="3" spans="2:3" x14ac:dyDescent="0.35">
      <c r="B3" s="33" t="s">
        <v>102</v>
      </c>
      <c r="C3" s="33"/>
    </row>
    <row r="4" spans="2:3" x14ac:dyDescent="0.35">
      <c r="B4" s="34" t="s">
        <v>1</v>
      </c>
      <c r="C4" s="34"/>
    </row>
    <row r="5" spans="2:3" ht="7.5" customHeight="1" x14ac:dyDescent="0.35"/>
    <row r="6" spans="2:3" x14ac:dyDescent="0.35">
      <c r="B6" s="2" t="s">
        <v>25</v>
      </c>
    </row>
    <row r="7" spans="2:3" x14ac:dyDescent="0.35">
      <c r="B7" s="3" t="s">
        <v>7</v>
      </c>
      <c r="C7" s="4">
        <v>45900</v>
      </c>
    </row>
    <row r="8" spans="2:3" x14ac:dyDescent="0.35">
      <c r="B8" s="3" t="s">
        <v>101</v>
      </c>
      <c r="C8" s="9">
        <v>286851</v>
      </c>
    </row>
    <row r="9" spans="2:3" ht="3.75" customHeight="1" x14ac:dyDescent="0.35">
      <c r="C9" s="5"/>
    </row>
    <row r="10" spans="2:3" x14ac:dyDescent="0.35">
      <c r="B10" s="3" t="s">
        <v>37</v>
      </c>
      <c r="C10" s="9">
        <f>+C13</f>
        <v>127364.8</v>
      </c>
    </row>
    <row r="11" spans="2:3" hidden="1" x14ac:dyDescent="0.35">
      <c r="B11" s="1" t="s">
        <v>9</v>
      </c>
      <c r="C11" s="5">
        <v>0</v>
      </c>
    </row>
    <row r="12" spans="2:3" hidden="1" x14ac:dyDescent="0.35">
      <c r="B12" s="1" t="s">
        <v>10</v>
      </c>
      <c r="C12" s="5">
        <v>0</v>
      </c>
    </row>
    <row r="13" spans="2:3" x14ac:dyDescent="0.35">
      <c r="B13" s="1" t="s">
        <v>11</v>
      </c>
      <c r="C13" s="6">
        <v>127364.8</v>
      </c>
    </row>
    <row r="14" spans="2:3" ht="5.25" customHeight="1" x14ac:dyDescent="0.35">
      <c r="C14" s="5"/>
    </row>
    <row r="15" spans="2:3" hidden="1" x14ac:dyDescent="0.35">
      <c r="B15" s="3" t="s">
        <v>12</v>
      </c>
      <c r="C15" s="9">
        <v>0</v>
      </c>
    </row>
    <row r="16" spans="2:3" ht="14.25" hidden="1" customHeight="1" x14ac:dyDescent="0.35">
      <c r="B16" s="3" t="s">
        <v>38</v>
      </c>
      <c r="C16" s="9">
        <v>0</v>
      </c>
    </row>
    <row r="17" spans="2:3" ht="7.5" customHeight="1" x14ac:dyDescent="0.35">
      <c r="B17" s="3"/>
      <c r="C17" s="9"/>
    </row>
    <row r="18" spans="2:3" ht="14.25" customHeight="1" x14ac:dyDescent="0.35">
      <c r="B18" s="3" t="s">
        <v>13</v>
      </c>
      <c r="C18" s="9">
        <f>SUM(C19:C22)</f>
        <v>1034841.2000000001</v>
      </c>
    </row>
    <row r="19" spans="2:3" ht="14.25" customHeight="1" x14ac:dyDescent="0.35">
      <c r="B19" s="1" t="s">
        <v>14</v>
      </c>
      <c r="C19" s="5">
        <v>355042.9</v>
      </c>
    </row>
    <row r="20" spans="2:3" ht="14.25" customHeight="1" x14ac:dyDescent="0.35">
      <c r="B20" s="1" t="s">
        <v>15</v>
      </c>
      <c r="C20" s="5">
        <v>682508.9</v>
      </c>
    </row>
    <row r="21" spans="2:3" ht="14.25" customHeight="1" x14ac:dyDescent="0.35">
      <c r="B21" s="1" t="s">
        <v>16</v>
      </c>
      <c r="C21" s="5">
        <v>20590</v>
      </c>
    </row>
    <row r="22" spans="2:3" x14ac:dyDescent="0.35">
      <c r="B22" s="1" t="s">
        <v>17</v>
      </c>
      <c r="C22" s="6">
        <v>-23300.6</v>
      </c>
    </row>
    <row r="23" spans="2:3" ht="3.75" customHeight="1" x14ac:dyDescent="0.35">
      <c r="C23" s="5"/>
    </row>
    <row r="24" spans="2:3" x14ac:dyDescent="0.35">
      <c r="B24" s="3" t="s">
        <v>18</v>
      </c>
      <c r="C24" s="9">
        <v>20042</v>
      </c>
    </row>
    <row r="25" spans="2:3" x14ac:dyDescent="0.35">
      <c r="B25" s="3" t="s">
        <v>19</v>
      </c>
      <c r="C25" s="9">
        <v>29696.7</v>
      </c>
    </row>
    <row r="26" spans="2:3" x14ac:dyDescent="0.35">
      <c r="B26" s="3" t="s">
        <v>20</v>
      </c>
      <c r="C26" s="9">
        <v>407.4</v>
      </c>
    </row>
    <row r="27" spans="2:3" hidden="1" x14ac:dyDescent="0.35">
      <c r="B27" s="3" t="s">
        <v>21</v>
      </c>
      <c r="C27" s="9">
        <v>0</v>
      </c>
    </row>
    <row r="28" spans="2:3" hidden="1" x14ac:dyDescent="0.35">
      <c r="B28" s="3" t="s">
        <v>22</v>
      </c>
      <c r="C28" s="9">
        <v>0</v>
      </c>
    </row>
    <row r="29" spans="2:3" x14ac:dyDescent="0.35">
      <c r="B29" s="3" t="s">
        <v>23</v>
      </c>
      <c r="C29" s="11">
        <v>9042.4</v>
      </c>
    </row>
    <row r="30" spans="2:3" x14ac:dyDescent="0.35">
      <c r="B30" s="8" t="s">
        <v>2</v>
      </c>
      <c r="C30" s="11">
        <f>+C8+C10+C18+C24+C25+C26+C29</f>
        <v>1508245.4999999998</v>
      </c>
    </row>
    <row r="31" spans="2:3" ht="9" customHeight="1" x14ac:dyDescent="0.35">
      <c r="B31" s="3"/>
      <c r="C31" s="5"/>
    </row>
    <row r="32" spans="2:3" x14ac:dyDescent="0.35">
      <c r="B32" s="2" t="s">
        <v>3</v>
      </c>
    </row>
    <row r="33" spans="2:3" hidden="1" x14ac:dyDescent="0.35">
      <c r="B33" s="3" t="s">
        <v>24</v>
      </c>
      <c r="C33" s="9">
        <v>0</v>
      </c>
    </row>
    <row r="34" spans="2:3" hidden="1" x14ac:dyDescent="0.35">
      <c r="B34" s="3" t="s">
        <v>31</v>
      </c>
      <c r="C34" s="9">
        <v>0</v>
      </c>
    </row>
    <row r="35" spans="2:3" ht="8.25" customHeight="1" x14ac:dyDescent="0.35">
      <c r="B35" s="3"/>
      <c r="C35" s="9"/>
    </row>
    <row r="36" spans="2:3" x14ac:dyDescent="0.35">
      <c r="B36" s="3" t="s">
        <v>32</v>
      </c>
      <c r="C36" s="9">
        <f>SUM(C37:C41)</f>
        <v>1318715.5999999999</v>
      </c>
    </row>
    <row r="37" spans="2:3" x14ac:dyDescent="0.35">
      <c r="B37" s="1" t="s">
        <v>26</v>
      </c>
      <c r="C37" s="5">
        <v>1156242.7</v>
      </c>
    </row>
    <row r="38" spans="2:3" hidden="1" x14ac:dyDescent="0.35">
      <c r="B38" s="1" t="s">
        <v>27</v>
      </c>
      <c r="C38" s="5">
        <v>0</v>
      </c>
    </row>
    <row r="39" spans="2:3" x14ac:dyDescent="0.35">
      <c r="B39" s="1" t="s">
        <v>28</v>
      </c>
      <c r="C39" s="5">
        <v>122635.4</v>
      </c>
    </row>
    <row r="40" spans="2:3" x14ac:dyDescent="0.35">
      <c r="B40" s="1" t="s">
        <v>29</v>
      </c>
      <c r="C40" s="6">
        <v>39837.5</v>
      </c>
    </row>
    <row r="41" spans="2:3" hidden="1" x14ac:dyDescent="0.35">
      <c r="B41" s="1" t="s">
        <v>30</v>
      </c>
      <c r="C41" s="6">
        <v>0</v>
      </c>
    </row>
    <row r="42" spans="2:3" ht="10.5" customHeight="1" x14ac:dyDescent="0.35">
      <c r="C42" s="5"/>
    </row>
    <row r="43" spans="2:3" x14ac:dyDescent="0.35">
      <c r="B43" s="3" t="s">
        <v>33</v>
      </c>
      <c r="C43" s="5">
        <v>6347.1</v>
      </c>
    </row>
    <row r="44" spans="2:3" x14ac:dyDescent="0.35">
      <c r="B44" s="3" t="s">
        <v>34</v>
      </c>
      <c r="C44" s="5">
        <v>14904.9</v>
      </c>
    </row>
    <row r="45" spans="2:3" x14ac:dyDescent="0.35">
      <c r="B45" s="3" t="s">
        <v>5</v>
      </c>
      <c r="C45" s="5">
        <v>5027.2</v>
      </c>
    </row>
    <row r="46" spans="2:3" x14ac:dyDescent="0.35">
      <c r="B46" s="3" t="s">
        <v>4</v>
      </c>
      <c r="C46" s="5">
        <v>2016.9</v>
      </c>
    </row>
    <row r="47" spans="2:3" x14ac:dyDescent="0.35">
      <c r="B47" s="3" t="s">
        <v>35</v>
      </c>
      <c r="C47" s="6">
        <v>44768.3</v>
      </c>
    </row>
    <row r="48" spans="2:3" ht="6" customHeight="1" x14ac:dyDescent="0.35"/>
    <row r="49" spans="2:3" x14ac:dyDescent="0.35">
      <c r="B49" s="8" t="s">
        <v>36</v>
      </c>
      <c r="C49" s="14">
        <f>+C36+C43+C44+C45+C46+C47</f>
        <v>1391779.9999999998</v>
      </c>
    </row>
    <row r="50" spans="2:3" ht="6.75" customHeight="1" x14ac:dyDescent="0.35"/>
    <row r="51" spans="2:3" x14ac:dyDescent="0.35">
      <c r="B51" s="3" t="s">
        <v>39</v>
      </c>
    </row>
    <row r="52" spans="2:3" x14ac:dyDescent="0.35">
      <c r="B52" s="3" t="s">
        <v>40</v>
      </c>
      <c r="C52" s="5">
        <v>75788.899999999994</v>
      </c>
    </row>
    <row r="53" spans="2:3" x14ac:dyDescent="0.35">
      <c r="B53" s="3" t="s">
        <v>41</v>
      </c>
      <c r="C53" s="5"/>
    </row>
    <row r="54" spans="2:3" x14ac:dyDescent="0.35">
      <c r="B54" s="1" t="s">
        <v>42</v>
      </c>
      <c r="C54" s="5">
        <v>18611.599999999999</v>
      </c>
    </row>
    <row r="55" spans="2:3" hidden="1" x14ac:dyDescent="0.35">
      <c r="B55" s="1" t="s">
        <v>43</v>
      </c>
      <c r="C55" s="5">
        <v>0</v>
      </c>
    </row>
    <row r="56" spans="2:3" x14ac:dyDescent="0.35">
      <c r="B56" s="3" t="s">
        <v>44</v>
      </c>
      <c r="C56" s="5"/>
    </row>
    <row r="57" spans="2:3" x14ac:dyDescent="0.35">
      <c r="B57" s="1" t="s">
        <v>45</v>
      </c>
      <c r="C57" s="5">
        <v>2463.3000000000002</v>
      </c>
    </row>
    <row r="58" spans="2:3" x14ac:dyDescent="0.35">
      <c r="B58" s="1" t="s">
        <v>46</v>
      </c>
      <c r="C58" s="5">
        <v>6266.6</v>
      </c>
    </row>
    <row r="59" spans="2:3" hidden="1" x14ac:dyDescent="0.35">
      <c r="B59" s="3" t="s">
        <v>47</v>
      </c>
      <c r="C59" s="5">
        <v>0</v>
      </c>
    </row>
    <row r="60" spans="2:3" x14ac:dyDescent="0.35">
      <c r="B60" s="3" t="s">
        <v>48</v>
      </c>
      <c r="C60" s="5"/>
    </row>
    <row r="61" spans="2:3" x14ac:dyDescent="0.35">
      <c r="B61" s="1" t="s">
        <v>49</v>
      </c>
      <c r="C61" s="5">
        <v>14410.3</v>
      </c>
    </row>
    <row r="62" spans="2:3" hidden="1" x14ac:dyDescent="0.35">
      <c r="B62" s="1" t="s">
        <v>50</v>
      </c>
      <c r="C62" s="5">
        <v>0</v>
      </c>
    </row>
    <row r="63" spans="2:3" x14ac:dyDescent="0.35">
      <c r="B63" s="3" t="s">
        <v>51</v>
      </c>
      <c r="C63" s="5"/>
    </row>
    <row r="64" spans="2:3" x14ac:dyDescent="0.35">
      <c r="B64" s="1" t="s">
        <v>52</v>
      </c>
      <c r="C64" s="6">
        <v>-1075.2</v>
      </c>
    </row>
    <row r="65" spans="2:3" hidden="1" x14ac:dyDescent="0.35">
      <c r="B65" s="1" t="s">
        <v>53</v>
      </c>
      <c r="C65" s="5">
        <v>0</v>
      </c>
    </row>
    <row r="66" spans="2:3" hidden="1" x14ac:dyDescent="0.35">
      <c r="B66" s="3" t="s">
        <v>54</v>
      </c>
      <c r="C66" s="6">
        <v>0</v>
      </c>
    </row>
    <row r="67" spans="2:3" x14ac:dyDescent="0.35">
      <c r="B67" s="10" t="s">
        <v>55</v>
      </c>
      <c r="C67" s="7">
        <f>+C52+C54+C57+C58+C61+C64</f>
        <v>116465.50000000001</v>
      </c>
    </row>
    <row r="68" spans="2:3" ht="9.75" customHeight="1" x14ac:dyDescent="0.35"/>
    <row r="69" spans="2:3" x14ac:dyDescent="0.35">
      <c r="B69" s="3" t="s">
        <v>6</v>
      </c>
      <c r="C69" s="13">
        <f>+C49+C67</f>
        <v>1508245.4999999998</v>
      </c>
    </row>
    <row r="74" spans="2:3" x14ac:dyDescent="0.35">
      <c r="B74" s="32" t="s">
        <v>94</v>
      </c>
      <c r="C74" s="32"/>
    </row>
    <row r="75" spans="2:3" x14ac:dyDescent="0.35">
      <c r="B75" s="32" t="s">
        <v>95</v>
      </c>
      <c r="C75" s="32"/>
    </row>
  </sheetData>
  <mergeCells count="6">
    <mergeCell ref="B75:C75"/>
    <mergeCell ref="B1:C1"/>
    <mergeCell ref="B2:C2"/>
    <mergeCell ref="B3:C3"/>
    <mergeCell ref="B4:C4"/>
    <mergeCell ref="B74:C74"/>
  </mergeCells>
  <printOptions horizontalCentered="1"/>
  <pageMargins left="0.47244094488188981" right="0.23622047244094491" top="0.35433070866141736" bottom="0.39370078740157483" header="0.31496062992125984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B4187-B34E-445C-87A1-D0BFEEEC7C68}">
  <sheetPr>
    <tabColor theme="9"/>
    <pageSetUpPr fitToPage="1"/>
  </sheetPr>
  <dimension ref="B3:E51"/>
  <sheetViews>
    <sheetView tabSelected="1" topLeftCell="A38" zoomScaleNormal="100" workbookViewId="0">
      <selection activeCell="B2" sqref="B2:D51"/>
    </sheetView>
  </sheetViews>
  <sheetFormatPr baseColWidth="10" defaultColWidth="11.453125" defaultRowHeight="14.5" x14ac:dyDescent="0.35"/>
  <cols>
    <col min="1" max="1" width="5.7265625" style="1" customWidth="1"/>
    <col min="2" max="2" width="59.7265625" style="1" customWidth="1"/>
    <col min="3" max="3" width="4.453125" style="1" customWidth="1"/>
    <col min="4" max="4" width="14.7265625" style="1" customWidth="1"/>
    <col min="5" max="5" width="2.453125" style="1" hidden="1" customWidth="1"/>
    <col min="6" max="16384" width="11.453125" style="1"/>
  </cols>
  <sheetData>
    <row r="3" spans="2:4" x14ac:dyDescent="0.35">
      <c r="B3" s="33" t="s">
        <v>0</v>
      </c>
      <c r="C3" s="33"/>
      <c r="D3" s="33"/>
    </row>
    <row r="4" spans="2:4" x14ac:dyDescent="0.35">
      <c r="B4" s="35" t="s">
        <v>80</v>
      </c>
      <c r="C4" s="35"/>
      <c r="D4" s="35"/>
    </row>
    <row r="5" spans="2:4" x14ac:dyDescent="0.35">
      <c r="B5" s="35" t="s">
        <v>103</v>
      </c>
      <c r="C5" s="35"/>
      <c r="D5" s="35"/>
    </row>
    <row r="6" spans="2:4" x14ac:dyDescent="0.35">
      <c r="B6" s="35" t="s">
        <v>100</v>
      </c>
      <c r="C6" s="35"/>
      <c r="D6" s="35"/>
    </row>
    <row r="7" spans="2:4" ht="13.5" customHeight="1" x14ac:dyDescent="0.35">
      <c r="B7" s="15"/>
      <c r="C7" s="15"/>
      <c r="D7" s="31">
        <v>45900</v>
      </c>
    </row>
    <row r="8" spans="2:4" ht="15.75" customHeight="1" x14ac:dyDescent="0.35">
      <c r="B8" s="16" t="s">
        <v>56</v>
      </c>
      <c r="C8" s="15"/>
      <c r="D8" s="15"/>
    </row>
    <row r="9" spans="2:4" ht="20.149999999999999" customHeight="1" x14ac:dyDescent="0.35">
      <c r="B9" s="17" t="s">
        <v>88</v>
      </c>
      <c r="C9" s="18" t="s">
        <v>96</v>
      </c>
      <c r="D9" s="25">
        <v>8251.4</v>
      </c>
    </row>
    <row r="10" spans="2:4" ht="20.149999999999999" hidden="1" customHeight="1" x14ac:dyDescent="0.35">
      <c r="B10" s="19" t="s">
        <v>64</v>
      </c>
      <c r="C10" s="19"/>
      <c r="D10" s="25">
        <v>0</v>
      </c>
    </row>
    <row r="11" spans="2:4" ht="20.149999999999999" customHeight="1" x14ac:dyDescent="0.35">
      <c r="B11" s="19" t="s">
        <v>65</v>
      </c>
      <c r="C11" s="18" t="s">
        <v>96</v>
      </c>
      <c r="D11" s="25">
        <v>2858.9</v>
      </c>
    </row>
    <row r="12" spans="2:4" ht="20.149999999999999" customHeight="1" x14ac:dyDescent="0.35">
      <c r="B12" s="19" t="s">
        <v>81</v>
      </c>
      <c r="C12" s="18" t="s">
        <v>96</v>
      </c>
      <c r="D12" s="25">
        <v>74157.8</v>
      </c>
    </row>
    <row r="13" spans="2:4" ht="20.149999999999999" customHeight="1" x14ac:dyDescent="0.35">
      <c r="B13" s="17" t="s">
        <v>89</v>
      </c>
      <c r="C13" s="18" t="s">
        <v>96</v>
      </c>
      <c r="D13" s="25">
        <v>16.2</v>
      </c>
    </row>
    <row r="14" spans="2:4" ht="20.149999999999999" customHeight="1" x14ac:dyDescent="0.35">
      <c r="B14" s="17" t="s">
        <v>57</v>
      </c>
      <c r="C14" s="19"/>
      <c r="D14" s="25"/>
    </row>
    <row r="15" spans="2:4" ht="20.149999999999999" customHeight="1" x14ac:dyDescent="0.35">
      <c r="B15" s="19" t="s">
        <v>83</v>
      </c>
      <c r="C15" s="18" t="s">
        <v>96</v>
      </c>
      <c r="D15" s="25">
        <v>-22130.9</v>
      </c>
    </row>
    <row r="16" spans="2:4" ht="20.149999999999999" hidden="1" customHeight="1" x14ac:dyDescent="0.35">
      <c r="B16" s="19" t="s">
        <v>84</v>
      </c>
      <c r="C16" s="18" t="s">
        <v>96</v>
      </c>
      <c r="D16" s="25">
        <v>0</v>
      </c>
    </row>
    <row r="17" spans="2:4" ht="20.149999999999999" customHeight="1" x14ac:dyDescent="0.35">
      <c r="B17" s="19" t="s">
        <v>85</v>
      </c>
      <c r="C17" s="18" t="s">
        <v>96</v>
      </c>
      <c r="D17" s="25">
        <v>-1990.3</v>
      </c>
    </row>
    <row r="18" spans="2:4" ht="20.149999999999999" customHeight="1" x14ac:dyDescent="0.35">
      <c r="B18" s="19" t="s">
        <v>86</v>
      </c>
      <c r="C18" s="18" t="s">
        <v>96</v>
      </c>
      <c r="D18" s="25">
        <v>-9192.1</v>
      </c>
    </row>
    <row r="19" spans="2:4" ht="20.149999999999999" customHeight="1" x14ac:dyDescent="0.35">
      <c r="B19" s="19" t="s">
        <v>66</v>
      </c>
      <c r="C19" s="18" t="s">
        <v>96</v>
      </c>
      <c r="D19" s="26">
        <v>-9161.7999999999993</v>
      </c>
    </row>
    <row r="20" spans="2:4" ht="20.149999999999999" customHeight="1" x14ac:dyDescent="0.35">
      <c r="B20" s="20" t="s">
        <v>58</v>
      </c>
      <c r="C20" s="21" t="s">
        <v>96</v>
      </c>
      <c r="D20" s="27">
        <f>SUM(D9:D19)</f>
        <v>42809.2</v>
      </c>
    </row>
    <row r="21" spans="2:4" ht="20.149999999999999" hidden="1" customHeight="1" x14ac:dyDescent="0.35">
      <c r="B21" s="19" t="s">
        <v>67</v>
      </c>
      <c r="C21" s="19"/>
      <c r="D21" s="25">
        <v>0</v>
      </c>
    </row>
    <row r="22" spans="2:4" ht="26.5" hidden="1" x14ac:dyDescent="0.35">
      <c r="B22" s="19" t="s">
        <v>68</v>
      </c>
      <c r="C22" s="19"/>
      <c r="D22" s="25">
        <v>0</v>
      </c>
    </row>
    <row r="23" spans="2:4" ht="27.75" customHeight="1" x14ac:dyDescent="0.35">
      <c r="B23" s="19" t="s">
        <v>69</v>
      </c>
      <c r="C23" s="18" t="s">
        <v>96</v>
      </c>
      <c r="D23" s="25">
        <v>-16755</v>
      </c>
    </row>
    <row r="24" spans="2:4" ht="26.5" x14ac:dyDescent="0.35">
      <c r="B24" s="19" t="s">
        <v>70</v>
      </c>
      <c r="C24" s="18" t="s">
        <v>96</v>
      </c>
      <c r="D24" s="26">
        <v>-100.4</v>
      </c>
    </row>
    <row r="25" spans="2:4" ht="26.5" hidden="1" x14ac:dyDescent="0.35">
      <c r="B25" s="19" t="s">
        <v>71</v>
      </c>
      <c r="C25" s="19"/>
      <c r="D25" s="25">
        <v>0</v>
      </c>
    </row>
    <row r="26" spans="2:4" ht="20.149999999999999" hidden="1" customHeight="1" x14ac:dyDescent="0.35">
      <c r="B26" s="19" t="s">
        <v>72</v>
      </c>
      <c r="C26" s="19"/>
      <c r="D26" s="25">
        <v>0</v>
      </c>
    </row>
    <row r="27" spans="2:4" ht="20.149999999999999" customHeight="1" x14ac:dyDescent="0.35">
      <c r="B27" s="18" t="s">
        <v>87</v>
      </c>
      <c r="C27" s="18" t="s">
        <v>96</v>
      </c>
      <c r="D27" s="26">
        <f>+D23+D24</f>
        <v>-16855.400000000001</v>
      </c>
    </row>
    <row r="28" spans="2:4" ht="20.149999999999999" customHeight="1" x14ac:dyDescent="0.35">
      <c r="B28" s="20" t="s">
        <v>59</v>
      </c>
      <c r="C28" s="21" t="s">
        <v>96</v>
      </c>
      <c r="D28" s="28">
        <f>+D20+D27</f>
        <v>25953.799999999996</v>
      </c>
    </row>
    <row r="29" spans="2:4" ht="20.149999999999999" customHeight="1" x14ac:dyDescent="0.35">
      <c r="B29" s="19" t="s">
        <v>73</v>
      </c>
      <c r="C29" s="18" t="s">
        <v>96</v>
      </c>
      <c r="D29" s="25">
        <v>24271.8</v>
      </c>
    </row>
    <row r="30" spans="2:4" ht="20.149999999999999" customHeight="1" x14ac:dyDescent="0.35">
      <c r="B30" s="19" t="s">
        <v>74</v>
      </c>
      <c r="C30" s="18" t="s">
        <v>96</v>
      </c>
      <c r="D30" s="26">
        <v>-4899.3999999999996</v>
      </c>
    </row>
    <row r="31" spans="2:4" ht="20.149999999999999" customHeight="1" x14ac:dyDescent="0.35">
      <c r="B31" s="20" t="s">
        <v>60</v>
      </c>
      <c r="C31" s="21" t="s">
        <v>96</v>
      </c>
      <c r="D31" s="27">
        <f>+D29+D30</f>
        <v>19372.400000000001</v>
      </c>
    </row>
    <row r="32" spans="2:4" ht="20.149999999999999" hidden="1" customHeight="1" x14ac:dyDescent="0.35">
      <c r="B32" s="19" t="s">
        <v>75</v>
      </c>
      <c r="C32" s="19"/>
      <c r="D32" s="25">
        <v>0</v>
      </c>
    </row>
    <row r="33" spans="2:4" ht="29.25" customHeight="1" x14ac:dyDescent="0.35">
      <c r="B33" s="19" t="s">
        <v>76</v>
      </c>
      <c r="C33" s="18" t="s">
        <v>96</v>
      </c>
      <c r="D33" s="25">
        <v>56.9</v>
      </c>
    </row>
    <row r="34" spans="2:4" ht="26.5" hidden="1" x14ac:dyDescent="0.35">
      <c r="B34" s="19" t="s">
        <v>77</v>
      </c>
      <c r="C34" s="19"/>
      <c r="D34" s="25">
        <v>0</v>
      </c>
    </row>
    <row r="35" spans="2:4" ht="20.149999999999999" customHeight="1" x14ac:dyDescent="0.35">
      <c r="B35" s="19" t="s">
        <v>78</v>
      </c>
      <c r="C35" s="18" t="s">
        <v>96</v>
      </c>
      <c r="D35" s="25">
        <v>2454.3000000000002</v>
      </c>
    </row>
    <row r="36" spans="2:4" ht="20.149999999999999" customHeight="1" x14ac:dyDescent="0.35">
      <c r="B36" s="20" t="s">
        <v>99</v>
      </c>
      <c r="C36" s="21" t="s">
        <v>96</v>
      </c>
      <c r="D36" s="28">
        <f>+D28+D31+D33+D35</f>
        <v>47837.4</v>
      </c>
    </row>
    <row r="37" spans="2:4" ht="20.149999999999999" customHeight="1" x14ac:dyDescent="0.35">
      <c r="B37" s="17" t="s">
        <v>61</v>
      </c>
      <c r="C37" s="19"/>
      <c r="D37" s="25"/>
    </row>
    <row r="38" spans="2:4" ht="20.149999999999999" customHeight="1" x14ac:dyDescent="0.35">
      <c r="B38" s="19" t="s">
        <v>93</v>
      </c>
      <c r="C38" s="18" t="s">
        <v>96</v>
      </c>
      <c r="D38" s="25">
        <v>-16316.7</v>
      </c>
    </row>
    <row r="39" spans="2:4" ht="20.149999999999999" customHeight="1" x14ac:dyDescent="0.35">
      <c r="B39" s="19" t="s">
        <v>90</v>
      </c>
      <c r="C39" s="18" t="s">
        <v>96</v>
      </c>
      <c r="D39" s="25">
        <v>-18639.2</v>
      </c>
    </row>
    <row r="40" spans="2:4" ht="20.149999999999999" customHeight="1" x14ac:dyDescent="0.35">
      <c r="B40" s="19" t="s">
        <v>91</v>
      </c>
      <c r="C40" s="18" t="s">
        <v>96</v>
      </c>
      <c r="D40" s="25">
        <v>-4167.2</v>
      </c>
    </row>
    <row r="41" spans="2:4" ht="20.149999999999999" customHeight="1" x14ac:dyDescent="0.35">
      <c r="B41" s="19" t="s">
        <v>92</v>
      </c>
      <c r="C41" s="18" t="s">
        <v>96</v>
      </c>
      <c r="D41" s="26">
        <v>-41.4</v>
      </c>
    </row>
    <row r="42" spans="2:4" ht="20.149999999999999" customHeight="1" x14ac:dyDescent="0.35">
      <c r="B42" s="22" t="s">
        <v>82</v>
      </c>
      <c r="C42" s="18" t="s">
        <v>96</v>
      </c>
      <c r="D42" s="29">
        <f>SUM(D38:D41)</f>
        <v>-39164.5</v>
      </c>
    </row>
    <row r="43" spans="2:4" ht="20.149999999999999" customHeight="1" x14ac:dyDescent="0.35">
      <c r="B43" s="20" t="s">
        <v>62</v>
      </c>
      <c r="C43" s="18" t="s">
        <v>96</v>
      </c>
      <c r="D43" s="27">
        <f>+D36+D42</f>
        <v>8672.9000000000015</v>
      </c>
    </row>
    <row r="44" spans="2:4" ht="20.149999999999999" customHeight="1" x14ac:dyDescent="0.35">
      <c r="B44" s="19" t="s">
        <v>79</v>
      </c>
      <c r="C44" s="18" t="s">
        <v>96</v>
      </c>
      <c r="D44" s="30">
        <v>-2406.3000000000002</v>
      </c>
    </row>
    <row r="45" spans="2:4" ht="20.149999999999999" customHeight="1" x14ac:dyDescent="0.35">
      <c r="B45" s="20" t="s">
        <v>63</v>
      </c>
      <c r="C45" s="21" t="s">
        <v>96</v>
      </c>
      <c r="D45" s="27">
        <f>+D43+D44</f>
        <v>6266.6000000000013</v>
      </c>
    </row>
    <row r="46" spans="2:4" ht="20.149999999999999" customHeight="1" x14ac:dyDescent="0.35">
      <c r="B46" s="20"/>
      <c r="C46" s="20"/>
      <c r="D46" s="23"/>
    </row>
    <row r="48" spans="2:4" x14ac:dyDescent="0.35">
      <c r="D48" s="24"/>
    </row>
    <row r="50" spans="2:3" x14ac:dyDescent="0.35">
      <c r="B50" s="12" t="s">
        <v>97</v>
      </c>
      <c r="C50" s="12"/>
    </row>
    <row r="51" spans="2:3" x14ac:dyDescent="0.35">
      <c r="B51" s="12" t="s">
        <v>98</v>
      </c>
      <c r="C51" s="12"/>
    </row>
  </sheetData>
  <mergeCells count="4">
    <mergeCell ref="B3:D3"/>
    <mergeCell ref="B4:D4"/>
    <mergeCell ref="B5:D5"/>
    <mergeCell ref="B6:D6"/>
  </mergeCells>
  <printOptions horizontalCentered="1"/>
  <pageMargins left="0.9055118110236221" right="0.31496062992125984" top="0.55118110236220474" bottom="0.55118110236220474" header="0.31496062992125984" footer="0.31496062992125984"/>
  <pageSetup scale="87" orientation="portrait" r:id="rId1"/>
  <drawing r:id="rId2"/>
</worksheet>
</file>

<file path=docMetadata/LabelInfo.xml><?xml version="1.0" encoding="utf-8"?>
<clbl:labelList xmlns:clbl="http://schemas.microsoft.com/office/2020/mipLabelMetadata">
  <clbl:label id="{7c6350c8-97ce-4228-b1e1-0072253599aa}" enabled="1" method="Standard" siteId="{40262e58-0c97-458a-9378-5c69031d10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BG</vt:lpstr>
      <vt:lpstr>ER</vt:lpstr>
      <vt:lpstr>ER!_Hlk153209556</vt:lpstr>
      <vt:lpstr>ER!_Hlk153209694</vt:lpstr>
      <vt:lpstr>BG!Área_de_impresión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Urrutia Sánchez</dc:creator>
  <cp:lastModifiedBy>Julia Lorena Navarro de Sanchez</cp:lastModifiedBy>
  <cp:lastPrinted>2025-09-25T15:45:42Z</cp:lastPrinted>
  <dcterms:created xsi:type="dcterms:W3CDTF">2017-01-03T21:39:03Z</dcterms:created>
  <dcterms:modified xsi:type="dcterms:W3CDTF">2025-09-25T15:50:17Z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