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Titularizadora\Estados Financieros 2025\EF102025\BVES\"/>
    </mc:Choice>
  </mc:AlternateContent>
  <xr:revisionPtr revIDLastSave="0" documentId="13_ncr:1_{65AF8A17-260E-4A59-A448-848700B1457D}" xr6:coauthVersionLast="47" xr6:coauthVersionMax="47" xr10:uidLastSave="{00000000-0000-0000-0000-000000000000}"/>
  <bookViews>
    <workbookView xWindow="20370" yWindow="-120" windowWidth="29040" windowHeight="15720" firstSheet="1" activeTab="1" xr2:uid="{00000000-000D-0000-FFFF-FFFF00000000}"/>
  </bookViews>
  <sheets>
    <sheet name="BG" sheetId="1" state="hidden" r:id="rId1"/>
    <sheet name="BG BVES" sheetId="8" r:id="rId2"/>
    <sheet name="Sheet1" sheetId="5" state="hidden" r:id="rId3"/>
    <sheet name="ER" sheetId="2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1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Key1" hidden="1">#REF!</definedName>
    <definedName name="_Key2" hidden="1">#REF!</definedName>
    <definedName name="_Order1" hidden="1">0</definedName>
    <definedName name="_Sort" hidden="1">#REF!</definedName>
    <definedName name="act_sucres">#REF!</definedName>
    <definedName name="ActEx">'[1]Nota ActExt'!$1:$1048576</definedName>
    <definedName name="Actfijo">'[1]Nota ActFijo'!$1:$1048576</definedName>
    <definedName name="Activo">[2]Ingreso!#REF!</definedName>
    <definedName name="Activo1">#REF!</definedName>
    <definedName name="Activos">[2]Ingreso!#REF!</definedName>
    <definedName name="Balance">[1]Balances!$1:$1048576</definedName>
    <definedName name="Boton_ltrabajo_AlHacerClic">#N/A</definedName>
    <definedName name="Boton_rubro_AlHacerClic">#N/A</definedName>
    <definedName name="Botón5_AlHacerClic">#N/A</definedName>
    <definedName name="Btn_aceptar_ubicacion">#N/A</definedName>
    <definedName name="btn_main">#N/A</definedName>
    <definedName name="btn_main1">#N/A</definedName>
    <definedName name="btn_main2">#N/A</definedName>
    <definedName name="btn_val_constantes_AlHacerClic">#N/A</definedName>
    <definedName name="btn_val_cuenta_AlHacerClic">#N/A</definedName>
    <definedName name="btn_val_operacion_AlHacerClic">#N/A</definedName>
    <definedName name="btn_val_trabajo_AlHacerClic">#N/A</definedName>
    <definedName name="c_1990">#REF!</definedName>
    <definedName name="c_2990">#REF!</definedName>
    <definedName name="carga">[3]A!$U$9:$U$43</definedName>
    <definedName name="carga_dolares">[2]Encaje!$O$11:$O$12,[2]Encaje!$O$14:$O$20,[2]Encaje!$O$43,[2]Encaje!#REF!,[2]Encaje!#REF!,[2]Encaje!#REF!</definedName>
    <definedName name="Correlación">[4]Sheet1!$C$4</definedName>
    <definedName name="Cta_110325">[2]Ingreso!#REF!</definedName>
    <definedName name="Cta_140116">[2]Ingreso!#REF!</definedName>
    <definedName name="Cta_140170">[2]Ingreso!#REF!</definedName>
    <definedName name="Cta_140216">[2]Ingreso!#REF!</definedName>
    <definedName name="Cta_140270">[2]Ingreso!#REF!</definedName>
    <definedName name="Cta_140516">[2]Ingreso!#REF!</definedName>
    <definedName name="Cta_140570">[2]Ingreso!#REF!</definedName>
    <definedName name="Cta_149920">[2]Ingreso!#REF!</definedName>
    <definedName name="Cta_1606">[2]Ingreso!#REF!</definedName>
    <definedName name="Cta_1607">[2]Ingreso!#REF!</definedName>
    <definedName name="Cta_1610">[2]Ingreso!#REF!</definedName>
    <definedName name="Cta_1615">[2]Ingreso!#REF!</definedName>
    <definedName name="Cta_169006">[2]Ingreso!#REF!</definedName>
    <definedName name="Cta_169016">[2]Ingreso!#REF!</definedName>
    <definedName name="Cta_169017">[2]Ingreso!#REF!</definedName>
    <definedName name="Cta_169021">[2]Ingreso!#REF!</definedName>
    <definedName name="Cta_1804">[2]Ingreso!#REF!</definedName>
    <definedName name="Cta_190120">[2]Ingreso!#REF!</definedName>
    <definedName name="Cta_190121">[2]Ingreso!#REF!</definedName>
    <definedName name="Cta_190140">[2]Ingreso!#REF!</definedName>
    <definedName name="Cta_190225">[2]Ingreso!#REF!</definedName>
    <definedName name="Cta_19904515">[2]Ingreso!#REF!</definedName>
    <definedName name="Cta_2604">[2]Ingreso!#REF!</definedName>
    <definedName name="Cta_2606">[2]Ingreso!#REF!</definedName>
    <definedName name="Cta_2803">[2]Ingreso!#REF!</definedName>
    <definedName name="Cta_2807">[2]Ingreso!#REF!</definedName>
    <definedName name="Cta_290110">[2]Ingreso!#REF!</definedName>
    <definedName name="Cta_3202">[2]Ingreso!#REF!</definedName>
    <definedName name="Cta_3501">[2]Ingreso!#REF!</definedName>
    <definedName name="Cta_3905">[2]Ingreso!#REF!</definedName>
    <definedName name="Cta_3910">[2]Ingreso!#REF!</definedName>
    <definedName name="Cta_4205">[2]Ingreso!#REF!</definedName>
    <definedName name="Cta_4606">[2]Ingreso!#REF!</definedName>
    <definedName name="Cta_620125">[2]Ingreso!#REF!</definedName>
    <definedName name="Cta_710135">[2]Ingreso!#REF!</definedName>
    <definedName name="Cta_7110">[2]Ingreso!#REF!</definedName>
    <definedName name="Cta_7115">[2]Ingreso!#REF!</definedName>
    <definedName name="Cta_740130">[2]Ingreso!#REF!</definedName>
    <definedName name="Cta_740190">[2]Ingreso!#REF!</definedName>
    <definedName name="Cta_7407">[2]Ingreso!#REF!</definedName>
    <definedName name="CurrAppli">'[5]-Settings-'!$E$9</definedName>
    <definedName name="dif_1990">#REF!</definedName>
    <definedName name="dif_2990">#REF!</definedName>
    <definedName name="difer_dol">#REF!</definedName>
    <definedName name="diferencia">#REF!</definedName>
    <definedName name="dol_1990">#REF!</definedName>
    <definedName name="dol_2990">#REF!</definedName>
    <definedName name="domingo">[3]A!$P$9:$P$43</definedName>
    <definedName name="EV__LASTREFTIME__" hidden="1">"20/01/2015 11:24:23 a.m."</definedName>
    <definedName name="fec_ing">#REF!</definedName>
    <definedName name="FECHA1">#REF!</definedName>
    <definedName name="FECHA2">#REF!</definedName>
    <definedName name="FIN">#REF!</definedName>
    <definedName name="FINA">#REF!</definedName>
    <definedName name="GARGA_DOL">[2]Encaje!$O$11:$O$12,[2]Encaje!$O$14,[2]Encaje!#REF!,[2]Encaje!#REF!,[2]Encaje!#REF!,[2]Encaje!#REF!,[2]Encaje!#REF!,[2]Encaje!#REF!,[2]Encaje!#REF!,[2]Encaje!#REF!</definedName>
    <definedName name="gas_sucres">#REF!</definedName>
    <definedName name="Gastos">[2]Ingreso!#REF!</definedName>
    <definedName name="gastos1">#REF!</definedName>
    <definedName name="ing_sucres">#REF!</definedName>
    <definedName name="Ingresos">[2]Ingreso!#REF!</definedName>
    <definedName name="ingresos1">#REF!</definedName>
    <definedName name="jueves">[3]A!$M$9:$M$43</definedName>
    <definedName name="Jueves2">[2]Encaje!$C$11:$C$12,[2]Encaje!$C$14:$C$20,[2]Encaje!$C$43,[2]Encaje!#REF!,[2]Encaje!#REF!,[2]Encaje!#REF!</definedName>
    <definedName name="KHL_1">#REF!</definedName>
    <definedName name="KHL_10">#REF!</definedName>
    <definedName name="KHL_11">[6]US298785FS04.!#REF!</definedName>
    <definedName name="KHL_4">#REF!</definedName>
    <definedName name="KHL_5">#REF!</definedName>
    <definedName name="LangHeaders">'[5]-Settings-'!$E$54:$F$54</definedName>
    <definedName name="Lista_operador_AlCambiar">#N/A</definedName>
    <definedName name="Lista_tipolinea1_AlCambiar">#N/A</definedName>
    <definedName name="Lista_valor_cta_AlCambiar">#N/A</definedName>
    <definedName name="lunes">[3]A!$Q$9:$Q$43</definedName>
    <definedName name="lunes2">[2]Encaje!$G$11:$G$12,[2]Encaje!$G$14:$G$20,[2]Encaje!$G$43,[2]Encaje!#REF!,[2]Encaje!#REF!,[2]Encaje!#REF!</definedName>
    <definedName name="Marcodeldiálogo1_AlMostrar">#N/A</definedName>
    <definedName name="martes">[3]A!$R$9:$R$43</definedName>
    <definedName name="martes2">[2]Encaje!$H$11:$H$12,[2]Encaje!$H$14:$H$20,[2]Encaje!$H$43,[2]Encaje!#REF!,[2]Encaje!#REF!,[2]Encaje!#REF!</definedName>
    <definedName name="miercoles">[3]A!$S$9:$S$43</definedName>
    <definedName name="miercoles2">[2]Encaje!$I$11:$I$12,[2]Encaje!$I$14:$I$20,[2]Encaje!$I$43,[2]Encaje!#REF!,[2]Encaje!#REF!,[2]Encaje!#REF!</definedName>
    <definedName name="NewMatrix1">#REF!</definedName>
    <definedName name="ok" hidden="1">#REF!</definedName>
    <definedName name="Opcion_AlCambiar">#N/A</definedName>
    <definedName name="ord_sucres">#REF!</definedName>
    <definedName name="orden">#REF!</definedName>
    <definedName name="otro">'[7]Presupuesto Dic 06 IGb '!$A$2:$N$89</definedName>
    <definedName name="pagina_AlCambiar">#N/A</definedName>
    <definedName name="Pal_Workbook_GUID" hidden="1">"KPRSRXU87G4X393M7R5Z9N2L"</definedName>
    <definedName name="pas_sucres">#REF!</definedName>
    <definedName name="Pasivo">[2]Ingreso!#REF!</definedName>
    <definedName name="pasivo1">#REF!</definedName>
    <definedName name="patr_sucres">#REF!</definedName>
    <definedName name="Patrimonio">[2]Ingreso!#REF!</definedName>
    <definedName name="patrimonio1">#REF!</definedName>
    <definedName name="pes_suc">#REF!</definedName>
    <definedName name="pes_suc_pyg">#REF!</definedName>
    <definedName name="_xlnm.Print_Area" localSheetId="1">'BG BVES'!$A$1:$C$115</definedName>
    <definedName name="_xlnm.Print_Area">#REF!</definedName>
    <definedName name="_xlnm.Print_Titles">#N/A</definedName>
    <definedName name="Pto._Crítico">[4]Sheet1!$C$6</definedName>
    <definedName name="QUE">'[8]ER Publicación'!$A$1:$F$43</definedName>
    <definedName name="QUEHAY">#REF!</definedName>
    <definedName name="REFE1058145">#REF!</definedName>
    <definedName name="REFE905795">'[9]O.2 Cuentas a pagar'!$E$97</definedName>
    <definedName name="REFF107607">#REF!</definedName>
    <definedName name="REFF117090">#REF!</definedName>
    <definedName name="REFF124140">#REF!</definedName>
    <definedName name="REFF82896">#REF!</definedName>
    <definedName name="REFF95334">#REF!</definedName>
    <definedName name="REFF97747">#REF!</definedName>
    <definedName name="REFG75334">#REF!</definedName>
    <definedName name="REFK1133019">#REF!</definedName>
    <definedName name="REFK53140">#REF!</definedName>
    <definedName name="REFK73454">#REF!</definedName>
    <definedName name="REFL10140">#REF!</definedName>
    <definedName name="REFL103019">#REF!</definedName>
    <definedName name="REFL1045137">#REF!</definedName>
    <definedName name="REFL107055">#REF!</definedName>
    <definedName name="REFL10807">#REF!</definedName>
    <definedName name="REFL109137">#REF!</definedName>
    <definedName name="REFL1096276">[6]Resumen!#REF!</definedName>
    <definedName name="REFL112076">[6]USG4673GAA34!$L$11</definedName>
    <definedName name="REFL1143640">[6]XS0921252465!$L$114</definedName>
    <definedName name="REFL1143903">[6]Resumen!#REF!</definedName>
    <definedName name="REFL1144128">[6]US931142DE06!$L$114</definedName>
    <definedName name="REFL1154745">[6]Resumen!#REF!</definedName>
    <definedName name="REFL115892">[6]US2515A14E85!$L$11</definedName>
    <definedName name="REFL1192104">[6]Resumen!#REF!</definedName>
    <definedName name="REFL1207905">[6]Resumen!#REF!</definedName>
    <definedName name="REFL1212269">[6]Resumen!#REF!</definedName>
    <definedName name="REFL1215440">[6]Resumen!#REF!</definedName>
    <definedName name="REFL121562">[6]Resumen!#REF!</definedName>
    <definedName name="REFL1263019">#REF!</definedName>
    <definedName name="REFL1263735">#REF!</definedName>
    <definedName name="REFL1264596">#REF!</definedName>
    <definedName name="REFL1265249">#REF!</definedName>
    <definedName name="REFL1265892">#REF!</definedName>
    <definedName name="REFL1266227">#REF!</definedName>
    <definedName name="REFL1268298">#REF!</definedName>
    <definedName name="REFL1268626">#REF!</definedName>
    <definedName name="REFL1268714">#REF!</definedName>
    <definedName name="REFL1269110">#REF!</definedName>
    <definedName name="REFL1275892">#REF!</definedName>
    <definedName name="REFL1277055">#REF!</definedName>
    <definedName name="REFL1278145">#REF!</definedName>
    <definedName name="REFL1292845">#REF!</definedName>
    <definedName name="REFL1292958">#REF!</definedName>
    <definedName name="REFL1297577">[6]Resumen!#REF!</definedName>
    <definedName name="REFL1299496">#REF!</definedName>
    <definedName name="REFL1302076">[6]Resumen!#REF!</definedName>
    <definedName name="REFL1311699">[6]Resumen!#REF!</definedName>
    <definedName name="REFL1322729">[6]Resumen!#REF!</definedName>
    <definedName name="REFL1336736">[6]Resumen!#REF!</definedName>
    <definedName name="REFL1343227">[6]Resumen!#REF!</definedName>
    <definedName name="REFL1354805">[6]Resumen!#REF!</definedName>
    <definedName name="REFL1382269">'[6]5325'!$L$138</definedName>
    <definedName name="REFL1385925">'[6]5322'!$L$138</definedName>
    <definedName name="REFL1387090">'[6]5305'!$L$138</definedName>
    <definedName name="REFL1389620">'[6]5306'!$L$138</definedName>
    <definedName name="REFL1421557">#REF!</definedName>
    <definedName name="REFL143609">#REF!</definedName>
    <definedName name="REFL1625752">[6]US500769EM26!$L$162</definedName>
    <definedName name="REFL1793010">[6]US459200GX35!$L$179</definedName>
    <definedName name="REFL1805834">[6]US36962G6R00!$L$180</definedName>
    <definedName name="REFL1985886">'[6]US500630BT45-A'!$L$198</definedName>
    <definedName name="REFL2613019">[6]US219868BP07!$L$261</definedName>
    <definedName name="REFL262573">#REF!</definedName>
    <definedName name="REFL272638">#REF!</definedName>
    <definedName name="REFL274687">#REF!</definedName>
    <definedName name="REFL285249">#REF!</definedName>
    <definedName name="REFL2876317">#REF!</definedName>
    <definedName name="REFL288714">#REF!</definedName>
    <definedName name="REFL303019">#REF!</definedName>
    <definedName name="REFL307055">#REF!</definedName>
    <definedName name="REFL3088626">#REF!</definedName>
    <definedName name="REFL309861">[6]Resumen!#REF!</definedName>
    <definedName name="REFL322807">#REF!</definedName>
    <definedName name="REFL3249288">#REF!</definedName>
    <definedName name="REFL3274922">#REF!</definedName>
    <definedName name="REFL327896">#REF!</definedName>
    <definedName name="REFL356227">#REF!</definedName>
    <definedName name="REFL3713640">[6]US02364WAU99.!$L$371</definedName>
    <definedName name="REFL3784687">#REF!</definedName>
    <definedName name="REFL3786779">#REF!</definedName>
    <definedName name="REFL3789162">#REF!</definedName>
    <definedName name="REFL391628">#REF!</definedName>
    <definedName name="REFL392958">#REF!</definedName>
    <definedName name="REFL394101">#REF!</definedName>
    <definedName name="REFL394542">#REF!</definedName>
    <definedName name="REFL395334">[6]Resumen!#REF!</definedName>
    <definedName name="REFL396332">#REF!</definedName>
    <definedName name="REFL399798">#REF!</definedName>
    <definedName name="REFL404580">[6]Resumen!#REF!</definedName>
    <definedName name="REFL409194">[6]Resumen!#REF!</definedName>
    <definedName name="REFL41980">[6]Resumen!#REF!</definedName>
    <definedName name="REFL4262353">#REF!</definedName>
    <definedName name="REFL426310">#REF!</definedName>
    <definedName name="REFL4412896">'[6]US14912L4F56-A'!$L$441</definedName>
    <definedName name="REFL4694805">'[6]US742718DU01-A'!$L$469</definedName>
    <definedName name="REFL485334">[6]Resumen!#REF!</definedName>
    <definedName name="REFL4932897">#REF!</definedName>
    <definedName name="REFL4934285">#REF!</definedName>
    <definedName name="REFL49535">#REF!</definedName>
    <definedName name="REFL507055">#REF!</definedName>
    <definedName name="REFL507747">[6]Resumen!#REF!</definedName>
    <definedName name="REFL5085339">'[6]US912828SB78-D'!$L$508</definedName>
    <definedName name="REFL5088298">'[6]US912828SB78-A'!$L$508</definedName>
    <definedName name="REFL517090">[6]Resumen!#REF!</definedName>
    <definedName name="REFL535334">[6]Resumen!#REF!</definedName>
    <definedName name="REFL542269">[6]Resumen!#REF!</definedName>
    <definedName name="REFL547747">[6]Resumen!#REF!</definedName>
    <definedName name="REFL552">#REF!</definedName>
    <definedName name="REFL552439">#REF!</definedName>
    <definedName name="REFL555339">[6]Resumen!#REF!</definedName>
    <definedName name="REFL5763227">'[6]US713448BQ07-C'!$L$576</definedName>
    <definedName name="REFL579110">#REF!</definedName>
    <definedName name="REFL583650">#REF!</definedName>
    <definedName name="REFL583820">[6]Resumen!#REF!</definedName>
    <definedName name="REFL594014">[6]Resumen!#REF!</definedName>
    <definedName name="REFL5964285">#REF!</definedName>
    <definedName name="REFL599620">[6]Resumen!#REF!</definedName>
    <definedName name="REFL604128">[6]Resumen!#REF!</definedName>
    <definedName name="REFL606466">[6]Resumen!#REF!</definedName>
    <definedName name="REFL6188">#REF!</definedName>
    <definedName name="REFL623640">[6]Resumen!#REF!</definedName>
    <definedName name="REFL645925">[6]Resumen!#REF!</definedName>
    <definedName name="REFL66571">#REF!</definedName>
    <definedName name="REFL6777055">[6]US904764AJ65!$L$677</definedName>
    <definedName name="REFL687537">[6]Resumen!#REF!</definedName>
    <definedName name="REFL687896">#REF!</definedName>
    <definedName name="REFL7647989">[6]US4581X0BM96!$L$764</definedName>
    <definedName name="REFL765368">[6]Resumen!#REF!</definedName>
    <definedName name="REFL783570">[6]Resumen!#REF!</definedName>
    <definedName name="REFL79456">[6]Resumen!#REF!</definedName>
    <definedName name="REFL795302">[6]Resumen!#REF!</definedName>
    <definedName name="REFL808348">[6]Resumen!#REF!</definedName>
    <definedName name="REFL813820">[6]Resumen!#REF!</definedName>
    <definedName name="REFL82897">[6]USJ46196AY78!#REF!</definedName>
    <definedName name="REFL869057">'[6]15688'!$L$86</definedName>
    <definedName name="REFL915334">[6]Resumen!#REF!</definedName>
    <definedName name="REFL927747">[6]Resumen!#REF!</definedName>
    <definedName name="REFL935925">'[6]13200'!$L$93</definedName>
    <definedName name="REFL947905">[6]Resumen!#REF!</definedName>
    <definedName name="REFL95562">[6]Resumen!#REF!</definedName>
    <definedName name="REFL962729">#REF!</definedName>
    <definedName name="REFL964439">#REF!</definedName>
    <definedName name="REFL965898">#REF!</definedName>
    <definedName name="REFL967671">[6]Resumen!#REF!</definedName>
    <definedName name="REFL972982">[6]Resumen!#REF!</definedName>
    <definedName name="REFL982793">[6]Resumen!#REF!</definedName>
    <definedName name="REFL999861">[6]Resumen!#REF!</definedName>
    <definedName name="REFM1227671">[6]Resumen!#REF!</definedName>
    <definedName name="REFM1267055">#REF!</definedName>
    <definedName name="REFN1045795">'[6]10627'!$N$108</definedName>
    <definedName name="REFN104824">'[6]US195325BJ38-A'!$N$16</definedName>
    <definedName name="REFN1052896">'[6]10764'!$N$108</definedName>
    <definedName name="REFN11226">#REF!</definedName>
    <definedName name="REFN115795">#REF!</definedName>
    <definedName name="REFN118145">#REF!</definedName>
    <definedName name="REFN119568">[6]USJ46196AY78!$N$15</definedName>
    <definedName name="REFN1259110">#REF!</definedName>
    <definedName name="REFN127140">#REF!</definedName>
    <definedName name="REFN1272638">#REF!</definedName>
    <definedName name="REFN1273735">#REF!</definedName>
    <definedName name="REFN127535">#REF!</definedName>
    <definedName name="REFN1275892">#REF!</definedName>
    <definedName name="REFN1275961">#REF!</definedName>
    <definedName name="REFN1276951">#REF!</definedName>
    <definedName name="REFN1278714">#REF!</definedName>
    <definedName name="REFN1279496">#REF!</definedName>
    <definedName name="REFN128454">#REF!</definedName>
    <definedName name="REFN1285795">#REF!</definedName>
    <definedName name="REFN1293019">#REF!</definedName>
    <definedName name="REFN1295795">#REF!</definedName>
    <definedName name="REFN1301030">#REF!</definedName>
    <definedName name="REFN1303010">#REF!</definedName>
    <definedName name="REFN1305249">#REF!</definedName>
    <definedName name="REFN139057">#REF!</definedName>
    <definedName name="REFN242729">[6]XS0795149342!$N$207</definedName>
    <definedName name="REFN3609994">[6]US87938WAJ27!$N$360</definedName>
    <definedName name="REFN504687">#REF!</definedName>
    <definedName name="REFN6894018">#REF!</definedName>
    <definedName name="REFN7306192">[6]US298785FE18!$N$730</definedName>
    <definedName name="REFN738262">[6]XS0615235537!$N$254</definedName>
    <definedName name="REFO1033535">#REF!</definedName>
    <definedName name="REFO109980">[6]Resumen!#REF!</definedName>
    <definedName name="REFO1144899">[6]Resumen!#REF!</definedName>
    <definedName name="REFO1156288">[6]Resumen!#REF!</definedName>
    <definedName name="REFO1191055">[6]Resumen!#REF!</definedName>
    <definedName name="REFO1209620">[6]Resumen!#REF!</definedName>
    <definedName name="REFO1213640">[6]Resumen!#REF!</definedName>
    <definedName name="REFO121819">[6]Resumen!#REF!</definedName>
    <definedName name="REFO1219800">[6]Resumen!#REF!</definedName>
    <definedName name="REFO1225925">[6]Resumen!#REF!</definedName>
    <definedName name="REFO1269110">#REF!</definedName>
    <definedName name="REFO1294619">[6]Resumen!#REF!</definedName>
    <definedName name="REFO130954">[6]Resumen!#REF!</definedName>
    <definedName name="REFO131979">[6]Resumen!#REF!</definedName>
    <definedName name="REFO1327507">[6]Resumen!#REF!</definedName>
    <definedName name="REFO133899">[6]Resumen!#REF!</definedName>
    <definedName name="REFO1342973">[6]Resumen!#REF!</definedName>
    <definedName name="REFO1353406">[6]Resumen!#REF!</definedName>
    <definedName name="REFO1412573">#REF!</definedName>
    <definedName name="REFO1423650">#REF!</definedName>
    <definedName name="REFO255421">#REF!</definedName>
    <definedName name="REFO266227">#REF!</definedName>
    <definedName name="REFO268298">#REF!</definedName>
    <definedName name="REFO27535">#REF!</definedName>
    <definedName name="REFO279496">#REF!</definedName>
    <definedName name="REFO2864285">#REF!</definedName>
    <definedName name="REFO29140">#REF!</definedName>
    <definedName name="REFO295795">#REF!</definedName>
    <definedName name="REFO302269">[6]Resumen!#REF!</definedName>
    <definedName name="REFO3073735">#REF!</definedName>
    <definedName name="REFO3219057">#REF!</definedName>
    <definedName name="REFO323896">#REF!</definedName>
    <definedName name="REFO3263297">#REF!</definedName>
    <definedName name="REFO3264018">#REF!</definedName>
    <definedName name="REFO381500">#REF!</definedName>
    <definedName name="REFO381860">#REF!</definedName>
    <definedName name="REFO382783">#REF!</definedName>
    <definedName name="REFO383010">#REF!</definedName>
    <definedName name="REFO387127">#REF!</definedName>
    <definedName name="REFO397747">[6]Resumen!#REF!</definedName>
    <definedName name="REFO402614">[6]Resumen!#REF!</definedName>
    <definedName name="REFO406276">[6]Resumen!#REF!</definedName>
    <definedName name="REFO416945">[6]Resumen!#REF!</definedName>
    <definedName name="REFO4252546">#REF!</definedName>
    <definedName name="REFO4257901">#REF!</definedName>
    <definedName name="REFO482896">[6]Resumen!#REF!</definedName>
    <definedName name="REFO4925610">#REF!</definedName>
    <definedName name="REFO4926317">#REF!</definedName>
    <definedName name="REFO506779">[6]XS0371194316!$N$62</definedName>
    <definedName name="REFO507607">[6]Resumen!#REF!</definedName>
    <definedName name="REFO514140">[6]Resumen!#REF!</definedName>
    <definedName name="REFO532896">[6]Resumen!#REF!</definedName>
    <definedName name="REFO541064">#REF!</definedName>
    <definedName name="REFO546571">#REF!</definedName>
    <definedName name="REFO547090">[6]Resumen!#REF!</definedName>
    <definedName name="REFO547607">[6]Resumen!#REF!</definedName>
    <definedName name="REFO549800">[6]Resumen!#REF!</definedName>
    <definedName name="REFO559994">[6]Resumen!#REF!</definedName>
    <definedName name="REFO566951">#REF!</definedName>
    <definedName name="REFO571557">#REF!</definedName>
    <definedName name="REFO589486">[6]Resumen!#REF!</definedName>
    <definedName name="REFO591604">[6]Resumen!#REF!</definedName>
    <definedName name="REFO59562">[6]Resumen!#REF!</definedName>
    <definedName name="REFO603262">[6]Resumen!#REF!</definedName>
    <definedName name="REFO627671">[6]Resumen!#REF!</definedName>
    <definedName name="REFO642982">[6]Resumen!#REF!</definedName>
    <definedName name="REFO6740">#REF!</definedName>
    <definedName name="REFO679861">[6]Resumen!#REF!</definedName>
    <definedName name="REFO68274">#REF!</definedName>
    <definedName name="REFO688327">[6]Resumen!#REF!</definedName>
    <definedName name="REFO689800">[6]Resumen!#REF!</definedName>
    <definedName name="REFO765440">[6]Resumen!#REF!</definedName>
    <definedName name="REFO787044">[6]Resumen!#REF!</definedName>
    <definedName name="REFO797577">[6]Resumen!#REF!</definedName>
    <definedName name="REFO797989">[6]Resumen!#REF!</definedName>
    <definedName name="REFO805434">[6]Resumen!#REF!</definedName>
    <definedName name="REFO819486">[6]Resumen!#REF!</definedName>
    <definedName name="REFO912896">[6]Resumen!#REF!</definedName>
    <definedName name="REFO927607">[6]Resumen!#REF!</definedName>
    <definedName name="REFO949620">[6]Resumen!#REF!</definedName>
    <definedName name="REFO952566">#REF!</definedName>
    <definedName name="REFO953640">[6]Resumen!#REF!</definedName>
    <definedName name="REFO958725">#REF!</definedName>
    <definedName name="REFO959276">#REF!</definedName>
    <definedName name="REFO965925">[6]Resumen!#REF!</definedName>
    <definedName name="REFO976478">[6]Resumen!#REF!</definedName>
    <definedName name="REFO988246">[6]Resumen!#REF!</definedName>
    <definedName name="REFO992269">[6]Resumen!#REF!</definedName>
    <definedName name="Resultado">[1]Resultados!$1:$1048576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"Macro2"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2</definedName>
    <definedName name="RiskTemplateSheetName">"myTemplate"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rr">[6]Resumen!#REF!</definedName>
    <definedName name="sabado">[3]A!$O$9:$O$43</definedName>
    <definedName name="sonia" hidden="1">#REF!</definedName>
    <definedName name="suc_1990">#REF!</definedName>
    <definedName name="suc_2990">#REF!</definedName>
    <definedName name="suc_dol">#REF!</definedName>
    <definedName name="suc_dol_est">#REF!</definedName>
    <definedName name="suc_dol_pyg">#REF!</definedName>
    <definedName name="Sum_KSheet6_1">#REF!</definedName>
    <definedName name="Sum_KSheet6_2">#REF!</definedName>
    <definedName name="Sum_KSheet6_3">#REF!</definedName>
    <definedName name="Sum_KSheet6_4">#REF!</definedName>
    <definedName name="Sum_KSheet6_5">#REF!</definedName>
    <definedName name="Sum_KSheet6_6">#REF!</definedName>
    <definedName name="TextTrans">'[5]-Settings-'!$E$54:$F$70</definedName>
    <definedName name="USE">[6]Resumen!#REF!</definedName>
    <definedName name="viernes">[3]A!$N$9:$N$43</definedName>
    <definedName name="viernes2">[2]Encaje!$D$11:$D$12,[2]Encaje!$D$14:$D$20,[2]Encaje!$D$43,[2]Encaje!#REF!,[2]Encaje!#REF!,[2]Encaje!#REF!</definedName>
    <definedName name="VTM_100" hidden="1">#REF!</definedName>
    <definedName name="VTM_101" hidden="1">#REF!</definedName>
    <definedName name="VTM_102" hidden="1">#REF!</definedName>
    <definedName name="VTM_103" hidden="1">#REF!</definedName>
    <definedName name="VTM_99" hidden="1">#REF!</definedName>
    <definedName name="WorkLang">'[5]-Settings-'!$E$47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8" i="8" l="1"/>
  <c r="C87" i="8"/>
  <c r="B41" i="8" l="1"/>
  <c r="B32" i="8"/>
  <c r="B20" i="8"/>
  <c r="B42" i="8" l="1"/>
  <c r="C70" i="8"/>
  <c r="C64" i="8"/>
  <c r="C71" i="8" l="1"/>
  <c r="C77" i="8" s="1"/>
  <c r="B24" i="8"/>
  <c r="B26" i="8" s="1"/>
  <c r="C99" i="8" l="1"/>
  <c r="C103" i="8" s="1"/>
  <c r="C106" i="8" l="1"/>
  <c r="C97" i="8"/>
  <c r="G61" i="2"/>
  <c r="G65" i="2" s="1"/>
  <c r="G47" i="2"/>
  <c r="G30" i="2"/>
  <c r="G22" i="2"/>
  <c r="G31" i="2" s="1"/>
  <c r="G21" i="2"/>
  <c r="G14" i="2"/>
  <c r="C107" i="8" l="1"/>
  <c r="C108" i="8"/>
  <c r="G68" i="2"/>
  <c r="G36" i="2"/>
  <c r="G48" i="2" s="1"/>
  <c r="E21" i="1"/>
  <c r="E14" i="1"/>
  <c r="G59" i="2" l="1"/>
  <c r="G70" i="2" s="1"/>
  <c r="G69" i="2"/>
  <c r="E61" i="2"/>
  <c r="E65" i="2" s="1"/>
  <c r="E47" i="2" l="1"/>
  <c r="E30" i="2"/>
  <c r="E21" i="2"/>
  <c r="E14" i="2"/>
  <c r="E22" i="2" s="1"/>
  <c r="E31" i="2" l="1"/>
  <c r="E68" i="2"/>
  <c r="E36" i="2"/>
  <c r="E48" i="2" s="1"/>
  <c r="E69" i="2" l="1"/>
  <c r="E59" i="2"/>
  <c r="E70" i="2" s="1"/>
</calcChain>
</file>

<file path=xl/sharedStrings.xml><?xml version="1.0" encoding="utf-8"?>
<sst xmlns="http://schemas.openxmlformats.org/spreadsheetml/2006/main" count="161" uniqueCount="87">
  <si>
    <t>Balance General</t>
  </si>
  <si>
    <t>(Cifras en miles de Dólares de los Estados Unidos de América)</t>
  </si>
  <si>
    <t>ACTIVO</t>
  </si>
  <si>
    <t>Activo Corriente</t>
  </si>
  <si>
    <t>Bancos e intermediarios financieros no bancarios</t>
  </si>
  <si>
    <t>Rendimientos por cobrar</t>
  </si>
  <si>
    <t>Gastos pagados por anticipado</t>
  </si>
  <si>
    <t>TOTAL ACTIVO</t>
  </si>
  <si>
    <t>US$</t>
  </si>
  <si>
    <t>PATRIMONIO</t>
  </si>
  <si>
    <t>Capital</t>
  </si>
  <si>
    <t>Capital Social</t>
  </si>
  <si>
    <t>Resultados</t>
  </si>
  <si>
    <t>Resultados del presente periodo</t>
  </si>
  <si>
    <t>TOTAL PASIVO Y PATRIMONIO</t>
  </si>
  <si>
    <t>Nota</t>
  </si>
  <si>
    <t>Las nota que aparecen en las paginas ___ son parte integral de los Estados Financieros</t>
  </si>
  <si>
    <t>Estado de Resultados</t>
  </si>
  <si>
    <t>INGRESOS</t>
  </si>
  <si>
    <t>Ingresos de explotación</t>
  </si>
  <si>
    <t>Ingresos por titularización de activos</t>
  </si>
  <si>
    <t>Ingresos por excedentes de titularización</t>
  </si>
  <si>
    <t>Ingresos diversos</t>
  </si>
  <si>
    <t>EGRESOS</t>
  </si>
  <si>
    <t>Costos de explotación</t>
  </si>
  <si>
    <t>Gastos de operación por titularización de activos</t>
  </si>
  <si>
    <t>Gastos generales de administración y de personal de operaciones de titularización</t>
  </si>
  <si>
    <t>Gastos por depreciación, amortización y deterioro por operaciones corrientes</t>
  </si>
  <si>
    <t>Desvalorización de activos de largo plazo poseídos para la venta</t>
  </si>
  <si>
    <t>Resultado de operación</t>
  </si>
  <si>
    <t>Ingresos Financieros</t>
  </si>
  <si>
    <t>Operaciones de compraventa de moneda extranjera</t>
  </si>
  <si>
    <t>Ingresos por inversiones financieras</t>
  </si>
  <si>
    <t>Ingresos por cuentas y documentos por cobrar</t>
  </si>
  <si>
    <t>Recuperación de activos financieros</t>
  </si>
  <si>
    <t>Otros ingresos financieros</t>
  </si>
  <si>
    <t>Utilidad (Perdida) antes de intereses e impuestos</t>
  </si>
  <si>
    <t>Impuesto sobre la renta</t>
  </si>
  <si>
    <t>Utilidad ordinaria después de impuesto</t>
  </si>
  <si>
    <t>Gastos financieros</t>
  </si>
  <si>
    <t>Gastos de operación por inversiones propias</t>
  </si>
  <si>
    <t>Gastos por obligaciones con instituciones financieras</t>
  </si>
  <si>
    <t>Gastos por cuentas y documentos por pagar</t>
  </si>
  <si>
    <t>Gastos por bienes recibidos en arrendamiento financiero</t>
  </si>
  <si>
    <t>Otros gastos financieros</t>
  </si>
  <si>
    <t>Provisiones para incobrabilidad y desvalorización de inversiones</t>
  </si>
  <si>
    <t>Perdidas en venta de activos</t>
  </si>
  <si>
    <t>Utilidad ordinaria después de impuestos</t>
  </si>
  <si>
    <t>Utilidad (perdida) retenidas al principiar el año</t>
  </si>
  <si>
    <t>Ajustes</t>
  </si>
  <si>
    <t>Gastos de operaciones por cambio de moneda extranjera</t>
  </si>
  <si>
    <t>Ingresos extraorndinarios</t>
  </si>
  <si>
    <t>Ingresos extraordinarios</t>
  </si>
  <si>
    <t>Gastos extraordinarios</t>
  </si>
  <si>
    <t>Utilidad (perdida) neta</t>
  </si>
  <si>
    <t>Dividendos decretados</t>
  </si>
  <si>
    <t>Total de utilidades retenidas al finalizar el año</t>
  </si>
  <si>
    <t>Utilidades por acción</t>
  </si>
  <si>
    <t>Utilidades de ejercicio y antes de impuesto</t>
  </si>
  <si>
    <t>Utilidad del ejercicio y antes de partidas extraordinarias</t>
  </si>
  <si>
    <t>Utilidad después de partidas extraordinarias</t>
  </si>
  <si>
    <t>No. De acciones comunes en circulación</t>
  </si>
  <si>
    <t>Valor nominal de acción</t>
  </si>
  <si>
    <t>(Compañía Salvadoreña, Subsidiaria de Banco Atlántida El Salvador, S.A.)</t>
  </si>
  <si>
    <t>Este dato debe de colocarse de manera manual</t>
  </si>
  <si>
    <t>ATLÁNTIDA TITULARIZADORA, S.A.</t>
  </si>
  <si>
    <t>Al 31 de mayo de 2021</t>
  </si>
  <si>
    <t>(Cifras en Dólares de los Estados Unidos de América)</t>
  </si>
  <si>
    <t>Inversiones Financieras</t>
  </si>
  <si>
    <t>Impuestos</t>
  </si>
  <si>
    <t>PASIVO</t>
  </si>
  <si>
    <t>Pasivo Corriente</t>
  </si>
  <si>
    <t>Cuentas por pagar</t>
  </si>
  <si>
    <t>Impuestos por pagar</t>
  </si>
  <si>
    <t>Total Pasivo</t>
  </si>
  <si>
    <t>Total Patrimonio</t>
  </si>
  <si>
    <t>ATLÁNTIDA TITULARIZADORA</t>
  </si>
  <si>
    <t>Periodo del 01 de enero al 30 de junio del 2021</t>
  </si>
  <si>
    <t>Utilidad antes de intereses e impuestos</t>
  </si>
  <si>
    <t>Utilidad neta del ejercicio (incluye reserva legal)</t>
  </si>
  <si>
    <t>Reservas de capital</t>
  </si>
  <si>
    <t>Utilidad acumulada de ejercicios anteriores</t>
  </si>
  <si>
    <t>Cuentas y documentos por cobrar</t>
  </si>
  <si>
    <t>Activo No Corriente</t>
  </si>
  <si>
    <t xml:space="preserve">Activos intangibles </t>
  </si>
  <si>
    <t>Al 31 de octubre de 2025</t>
  </si>
  <si>
    <t>Periodo del 01 de enero 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</si>
</sst>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 &quot;$&quot;* #,##0.00_ ;_ &quot;$&quot;* \-#,##0.00_ ;_ &quot;$&quot;* &quot;-&quot;??_ ;_ @_ "/>
    <numFmt numFmtId="165" formatCode="#,##0.00_ ;\-#,##0.00\ "/>
  </numFmts>
  <fonts count="18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Univers for KPMG"/>
      <family val="2"/>
    </font>
    <font>
      <b/>
      <sz val="10"/>
      <color theme="1"/>
      <name val="Univers for KPMG"/>
    </font>
    <font>
      <b/>
      <sz val="11"/>
      <color theme="1"/>
      <name val="Univers for KPMG"/>
    </font>
    <font>
      <sz val="11"/>
      <color theme="1"/>
      <name val="Univers for KPMG"/>
    </font>
    <font>
      <b/>
      <sz val="11"/>
      <color theme="1"/>
      <name val="Calibri"/>
      <family val="2"/>
      <scheme val="minor"/>
    </font>
    <font>
      <b/>
      <sz val="10"/>
      <color theme="1"/>
      <name val="Univers for KPMG"/>
      <family val="2"/>
    </font>
    <font>
      <sz val="10"/>
      <color theme="1"/>
      <name val="Univers for KPMG"/>
    </font>
    <font>
      <sz val="10"/>
      <name val="Arial"/>
      <family val="2"/>
    </font>
    <font>
      <u val="singleAccounting"/>
      <sz val="10"/>
      <color theme="1"/>
      <name val="Univers for KPMG"/>
    </font>
    <font>
      <b/>
      <sz val="11"/>
      <name val="Calibri"/>
      <family val="2"/>
      <scheme val="minor"/>
    </font>
    <font>
      <sz val="10"/>
      <name val="Univers for KPMG"/>
      <family val="2"/>
    </font>
    <font>
      <b/>
      <sz val="10"/>
      <name val="Univers for KPMG"/>
    </font>
    <font>
      <sz val="11"/>
      <name val="Calibri"/>
      <family val="2"/>
      <scheme val="minor"/>
    </font>
    <font>
      <b/>
      <sz val="10"/>
      <name val="Univers for KPMG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/>
    <xf numFmtId="0" fontId="11" fillId="0" borderId="0"/>
    <xf numFmtId="164" fontId="3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1" fillId="0" borderId="9" xfId="0" applyFont="1" applyBorder="1"/>
    <xf numFmtId="0" fontId="2" fillId="0" borderId="10" xfId="0" applyFont="1" applyBorder="1"/>
    <xf numFmtId="0" fontId="1" fillId="0" borderId="9" xfId="0" applyFont="1" applyBorder="1" applyAlignment="1">
      <alignment horizontal="left" indent="1"/>
    </xf>
    <xf numFmtId="0" fontId="2" fillId="0" borderId="9" xfId="0" applyFont="1" applyBorder="1" applyAlignment="1">
      <alignment horizontal="left" wrapText="1" indent="2"/>
    </xf>
    <xf numFmtId="0" fontId="2" fillId="0" borderId="13" xfId="0" applyFont="1" applyBorder="1"/>
    <xf numFmtId="0" fontId="2" fillId="0" borderId="15" xfId="0" applyFont="1" applyBorder="1"/>
    <xf numFmtId="0" fontId="1" fillId="0" borderId="17" xfId="0" applyFont="1" applyBorder="1" applyAlignment="1">
      <alignment horizontal="center"/>
    </xf>
    <xf numFmtId="0" fontId="2" fillId="0" borderId="9" xfId="0" applyFont="1" applyBorder="1" applyAlignment="1">
      <alignment horizontal="left" indent="2"/>
    </xf>
    <xf numFmtId="0" fontId="1" fillId="0" borderId="9" xfId="0" applyFont="1" applyBorder="1" applyAlignment="1">
      <alignment horizontal="left" wrapText="1" indent="2"/>
    </xf>
    <xf numFmtId="0" fontId="2" fillId="0" borderId="9" xfId="0" applyFont="1" applyBorder="1" applyAlignment="1">
      <alignment horizontal="left" indent="1"/>
    </xf>
    <xf numFmtId="43" fontId="2" fillId="2" borderId="0" xfId="1" applyFont="1" applyFill="1" applyBorder="1"/>
    <xf numFmtId="43" fontId="2" fillId="2" borderId="4" xfId="1" applyFont="1" applyFill="1" applyBorder="1"/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44" fontId="2" fillId="0" borderId="10" xfId="2" applyFont="1" applyBorder="1"/>
    <xf numFmtId="44" fontId="1" fillId="0" borderId="10" xfId="2" applyFont="1" applyBorder="1"/>
    <xf numFmtId="44" fontId="2" fillId="0" borderId="13" xfId="2" applyFont="1" applyBorder="1"/>
    <xf numFmtId="44" fontId="1" fillId="0" borderId="14" xfId="2" applyFont="1" applyBorder="1"/>
    <xf numFmtId="44" fontId="2" fillId="0" borderId="0" xfId="2" applyFont="1"/>
    <xf numFmtId="43" fontId="2" fillId="2" borderId="10" xfId="1" applyFont="1" applyFill="1" applyBorder="1"/>
    <xf numFmtId="43" fontId="2" fillId="2" borderId="16" xfId="1" applyFont="1" applyFill="1" applyBorder="1"/>
    <xf numFmtId="43" fontId="2" fillId="2" borderId="14" xfId="0" applyNumberFormat="1" applyFont="1" applyFill="1" applyBorder="1"/>
    <xf numFmtId="43" fontId="2" fillId="2" borderId="16" xfId="0" applyNumberFormat="1" applyFont="1" applyFill="1" applyBorder="1"/>
    <xf numFmtId="0" fontId="2" fillId="2" borderId="10" xfId="0" applyFont="1" applyFill="1" applyBorder="1"/>
    <xf numFmtId="0" fontId="2" fillId="2" borderId="14" xfId="0" applyFont="1" applyFill="1" applyBorder="1"/>
    <xf numFmtId="43" fontId="2" fillId="0" borderId="0" xfId="1" applyFont="1" applyBorder="1"/>
    <xf numFmtId="43" fontId="2" fillId="0" borderId="1" xfId="1" applyFont="1" applyBorder="1"/>
    <xf numFmtId="43" fontId="2" fillId="2" borderId="2" xfId="1" applyFont="1" applyFill="1" applyBorder="1"/>
    <xf numFmtId="43" fontId="2" fillId="0" borderId="0" xfId="0" applyNumberFormat="1" applyFont="1"/>
    <xf numFmtId="44" fontId="0" fillId="0" borderId="0" xfId="2" applyFont="1" applyFill="1"/>
    <xf numFmtId="43" fontId="2" fillId="3" borderId="0" xfId="0" applyNumberFormat="1" applyFont="1" applyFill="1"/>
    <xf numFmtId="0" fontId="2" fillId="3" borderId="0" xfId="0" applyFont="1" applyFill="1"/>
    <xf numFmtId="165" fontId="0" fillId="0" borderId="0" xfId="0" applyNumberFormat="1"/>
    <xf numFmtId="0" fontId="0" fillId="0" borderId="0" xfId="0" applyBorder="1"/>
    <xf numFmtId="44" fontId="0" fillId="0" borderId="0" xfId="2" applyFont="1" applyFill="1" applyBorder="1"/>
    <xf numFmtId="0" fontId="8" fillId="0" borderId="0" xfId="2" applyNumberFormat="1" applyFont="1" applyFill="1" applyBorder="1"/>
    <xf numFmtId="0" fontId="5" fillId="0" borderId="0" xfId="0" applyFont="1" applyBorder="1"/>
    <xf numFmtId="0" fontId="4" fillId="0" borderId="0" xfId="0" applyFont="1" applyBorder="1"/>
    <xf numFmtId="39" fontId="0" fillId="0" borderId="0" xfId="0" applyNumberFormat="1" applyBorder="1"/>
    <xf numFmtId="43" fontId="0" fillId="0" borderId="0" xfId="1" applyFont="1" applyBorder="1"/>
    <xf numFmtId="0" fontId="9" fillId="0" borderId="0" xfId="0" applyFont="1" applyBorder="1"/>
    <xf numFmtId="0" fontId="10" fillId="0" borderId="0" xfId="0" applyFont="1" applyBorder="1"/>
    <xf numFmtId="165" fontId="8" fillId="0" borderId="0" xfId="0" applyNumberFormat="1" applyFont="1" applyBorder="1"/>
    <xf numFmtId="0" fontId="2" fillId="0" borderId="0" xfId="0" applyFont="1" applyBorder="1"/>
    <xf numFmtId="0" fontId="10" fillId="0" borderId="0" xfId="0" applyFont="1" applyBorder="1" applyAlignment="1">
      <alignment horizontal="left" wrapText="1" indent="2"/>
    </xf>
    <xf numFmtId="0" fontId="1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left" wrapText="1" indent="2"/>
    </xf>
    <xf numFmtId="0" fontId="2" fillId="0" borderId="0" xfId="0" applyFont="1" applyBorder="1" applyAlignment="1">
      <alignment horizontal="left" wrapText="1" indent="2"/>
    </xf>
    <xf numFmtId="0" fontId="10" fillId="0" borderId="0" xfId="0" applyFont="1" applyBorder="1" applyAlignment="1">
      <alignment horizontal="left"/>
    </xf>
    <xf numFmtId="43" fontId="10" fillId="0" borderId="0" xfId="1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43" fontId="12" fillId="0" borderId="0" xfId="1" applyFont="1" applyFill="1" applyBorder="1" applyAlignment="1">
      <alignment horizontal="left"/>
    </xf>
    <xf numFmtId="43" fontId="5" fillId="0" borderId="0" xfId="1" applyFont="1" applyFill="1" applyBorder="1" applyAlignment="1">
      <alignment horizontal="left"/>
    </xf>
    <xf numFmtId="43" fontId="10" fillId="0" borderId="0" xfId="1" applyFont="1" applyFill="1" applyBorder="1" applyAlignment="1">
      <alignment horizontal="left" vertical="center"/>
    </xf>
    <xf numFmtId="43" fontId="12" fillId="0" borderId="0" xfId="1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10" fillId="3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43" fontId="13" fillId="3" borderId="2" xfId="1" applyFont="1" applyFill="1" applyBorder="1"/>
    <xf numFmtId="0" fontId="0" fillId="0" borderId="0" xfId="0" applyBorder="1" applyAlignment="1">
      <alignment horizontal="center" vertical="center"/>
    </xf>
    <xf numFmtId="43" fontId="5" fillId="0" borderId="2" xfId="1" applyFont="1" applyFill="1" applyBorder="1" applyAlignment="1">
      <alignment horizontal="left"/>
    </xf>
    <xf numFmtId="39" fontId="14" fillId="0" borderId="0" xfId="1" applyNumberFormat="1" applyFont="1" applyFill="1" applyBorder="1"/>
    <xf numFmtId="44" fontId="16" fillId="0" borderId="0" xfId="2" applyFont="1" applyFill="1" applyBorder="1"/>
    <xf numFmtId="39" fontId="15" fillId="0" borderId="2" xfId="1" applyNumberFormat="1" applyFont="1" applyFill="1" applyBorder="1"/>
    <xf numFmtId="39" fontId="17" fillId="0" borderId="0" xfId="1" applyNumberFormat="1" applyFont="1" applyFill="1" applyBorder="1"/>
    <xf numFmtId="39" fontId="15" fillId="0" borderId="7" xfId="1" applyNumberFormat="1" applyFont="1" applyFill="1" applyBorder="1"/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wrapText="1"/>
    </xf>
  </cellXfs>
  <cellStyles count="6">
    <cellStyle name="Comma" xfId="1" builtinId="3"/>
    <cellStyle name="Currency" xfId="2" builtinId="4"/>
    <cellStyle name="Moneda 2 2" xfId="5" xr:uid="{E9F3CF09-95C8-4072-A7AF-E3C915A66C5E}"/>
    <cellStyle name="Normal" xfId="0" builtinId="0"/>
    <cellStyle name="Normal 2" xfId="3" xr:uid="{C5E51BBA-E58D-4176-83E8-AD2D49CA89DA}"/>
    <cellStyle name="Normal 9 2" xfId="4" xr:uid="{24689891-9AF5-4A62-876B-C15EAC38AE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3923077</xdr:colOff>
      <xdr:row>1</xdr:row>
      <xdr:rowOff>105029</xdr:rowOff>
    </xdr:from>
    <xdr:to>
      <xdr:col>2</xdr:col>
      <xdr:colOff>255078</xdr:colOff>
      <xdr:row>4</xdr:row>
      <xdr:rowOff>30884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0FD810D7-81E3-47C6-B4ED-4F1CA78CE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3077" y="295529"/>
          <a:ext cx="1846976" cy="497355"/>
        </a:xfrm>
        <a:prstGeom prst="rect">
          <a:avLst/>
        </a:prstGeom>
      </xdr:spPr>
    </xdr:pic>
    <xdr:clientData/>
  </xdr:twoCellAnchor>
  <xdr:twoCellAnchor editAs="oneCell">
    <xdr:from>
      <xdr:col>0</xdr:col>
      <xdr:colOff>4133952</xdr:colOff>
      <xdr:row>49</xdr:row>
      <xdr:rowOff>102432</xdr:rowOff>
    </xdr:from>
    <xdr:to>
      <xdr:col>2</xdr:col>
      <xdr:colOff>441206</xdr:colOff>
      <xdr:row>52</xdr:row>
      <xdr:rowOff>89139</xdr:rowOff>
    </xdr:to>
    <xdr:pic>
      <xdr:nvPicPr>
        <xdr:cNvPr id="7" name="Picture 6" descr="A close-up of a logo&#10;&#10;Description automatically generated">
          <a:extLst>
            <a:ext uri="{FF2B5EF4-FFF2-40B4-BE49-F238E27FC236}">
              <a16:creationId xmlns:a16="http://schemas.microsoft.com/office/drawing/2014/main" id="{45BE33DF-678A-4205-A099-B8E25C6F7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952" y="8831814"/>
          <a:ext cx="1834245" cy="4573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476250</xdr:colOff>
      <xdr:row>68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62650" cy="130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9</xdr:col>
      <xdr:colOff>476250</xdr:colOff>
      <xdr:row>137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0"/>
          <a:ext cx="5962650" cy="1263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14</xdr:col>
      <xdr:colOff>219075</xdr:colOff>
      <xdr:row>159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0"/>
          <a:ext cx="8753475" cy="3724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9</xdr:col>
      <xdr:colOff>257175</xdr:colOff>
      <xdr:row>224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70500"/>
          <a:ext cx="5743575" cy="1206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.olmedo.ATLANTIDA\AppData\Local\Microsoft\Windows\INetCache\Content.Outlook\3P25OX39\Copy%20of%20Flujos%20de%20efectivo%202019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ARCHIVOS1/archivos%20de%20programa/INDICESn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https://bancatlan.sharepoint.com/Documents%20and%20Settings/TOSHIBA/Escritorio/ARCHIVOS/EBS/CALIF%20INT%20ENE.%202005/FINAL/ARCHIVOS/EBS/CALIF%20INT%20ENE.%202005/EBS%20-%20Julio%205%202004/MC/Formulario%20liquidez-2034%20SEMANA%20AL%2022%20DE%20NOVIEMBRE.xls?8D22EB8B" TargetMode="External"/><Relationship Id="rId1" Type="http://schemas.openxmlformats.org/officeDocument/2006/relationships/externalLinkPath" Target="file:///\\8D22EB8B\Formulario%20liquidez-2034%20SEMANA%20AL%2022%20DE%20NOVIEMBR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Documents%20and%20Settings/TOSHIBA/Escritorio/CD%20BOLIVIA/Modelo%20de%20RdC%20Bolivi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%20by%20ENTITY%20(c)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Users/oocanto/Desktop/Informaci&#243;n%20Diciembre%202013/BCIE%20Yield%20de%20inversiones%2031.12.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COPIA/MYDOCU~1/ARTURO/PROVIS~1/Fitch/Diciembre%202005/Cambios%20de%20Formatos%20Informaci&#242;n%20Fitc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COPIA/MYDOCU~1/ARTURO/PROVIS~1/Fitch/Diciembre%202007/Estados%20Financieros%20Diciembre%202007%20fitc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Users/oocanto/Desktop/Revisi&#243;n%20Banco%20Atl&#225;nti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Trabajo 2012"/>
      <sheetName val="Hoja de Trabajo 2019"/>
      <sheetName val="Flujo VA 2019"/>
      <sheetName val="Flujo"/>
      <sheetName val="Nota ActFijo"/>
      <sheetName val="Nota ActExt"/>
      <sheetName val="Balances"/>
      <sheetName val="Resultados"/>
      <sheetName val="Mov3230BW"/>
      <sheetName val="Sheet1"/>
    </sheetNames>
    <sheetDataSet>
      <sheetData sheetId="0"/>
      <sheetData sheetId="1"/>
      <sheetData sheetId="2"/>
      <sheetData sheetId="3"/>
      <sheetData sheetId="4">
        <row r="2">
          <cell r="B2">
            <v>2014</v>
          </cell>
        </row>
        <row r="3">
          <cell r="B3" t="str">
            <v>TOTAL ACTIVO FIJO</v>
          </cell>
          <cell r="D3">
            <v>1310</v>
          </cell>
          <cell r="E3">
            <v>1320</v>
          </cell>
          <cell r="F3">
            <v>1330</v>
          </cell>
          <cell r="G3" t="str">
            <v>Saldo inicial</v>
          </cell>
        </row>
        <row r="4">
          <cell r="G4">
            <v>9137223.8000000007</v>
          </cell>
        </row>
        <row r="5">
          <cell r="A5" t="str">
            <v xml:space="preserve">Adiciones </v>
          </cell>
          <cell r="B5" t="str">
            <v>(+ )</v>
          </cell>
          <cell r="C5" t="str">
            <v xml:space="preserve">Adiciones </v>
          </cell>
          <cell r="G5">
            <v>3484711.52</v>
          </cell>
        </row>
        <row r="6">
          <cell r="A6" t="str">
            <v>bajas</v>
          </cell>
          <cell r="B6" t="str">
            <v>( - )</v>
          </cell>
          <cell r="C6" t="str">
            <v>bajas</v>
          </cell>
          <cell r="G6">
            <v>-587642.37</v>
          </cell>
        </row>
        <row r="7">
          <cell r="A7" t="str">
            <v>Depreciación</v>
          </cell>
          <cell r="B7" t="str">
            <v>( - )</v>
          </cell>
          <cell r="C7" t="str">
            <v>Depreciación</v>
          </cell>
          <cell r="G7">
            <v>-1060243.72</v>
          </cell>
        </row>
        <row r="8">
          <cell r="A8" t="str">
            <v xml:space="preserve">Reclasificaciones </v>
          </cell>
          <cell r="B8" t="str">
            <v>+</v>
          </cell>
          <cell r="C8" t="str">
            <v xml:space="preserve">Reclasificaciones </v>
          </cell>
          <cell r="G8">
            <v>207769.04</v>
          </cell>
        </row>
        <row r="9">
          <cell r="B9" t="str">
            <v>( = )</v>
          </cell>
          <cell r="C9" t="str">
            <v>Total</v>
          </cell>
          <cell r="D9">
            <v>0</v>
          </cell>
          <cell r="E9">
            <v>0</v>
          </cell>
          <cell r="F9">
            <v>0</v>
          </cell>
          <cell r="G9">
            <v>11181818.27</v>
          </cell>
          <cell r="H9">
            <v>11181818.27</v>
          </cell>
          <cell r="I9">
            <v>0</v>
          </cell>
        </row>
        <row r="10">
          <cell r="J10">
            <v>0</v>
          </cell>
        </row>
        <row r="12">
          <cell r="B12" t="str">
            <v>2014 (Expresado en miles)</v>
          </cell>
        </row>
        <row r="13">
          <cell r="B13" t="str">
            <v>TOTAL ACTIVO FIJO</v>
          </cell>
          <cell r="D13">
            <v>1310</v>
          </cell>
          <cell r="E13">
            <v>1320</v>
          </cell>
          <cell r="F13">
            <v>1330</v>
          </cell>
          <cell r="G13" t="str">
            <v>Saldo inicial</v>
          </cell>
        </row>
        <row r="14">
          <cell r="G14">
            <v>9661.9599999999991</v>
          </cell>
        </row>
        <row r="15">
          <cell r="A15" t="str">
            <v xml:space="preserve">Adiciones </v>
          </cell>
          <cell r="B15" t="str">
            <v>(+ )</v>
          </cell>
          <cell r="C15" t="str">
            <v>Adiciones</v>
          </cell>
          <cell r="G15">
            <v>0</v>
          </cell>
        </row>
        <row r="16">
          <cell r="A16" t="str">
            <v>bajas</v>
          </cell>
          <cell r="B16" t="str">
            <v>( - )</v>
          </cell>
          <cell r="C16" t="str">
            <v>Bajas</v>
          </cell>
          <cell r="G16">
            <v>0</v>
          </cell>
        </row>
        <row r="17">
          <cell r="A17" t="str">
            <v>Depreciación</v>
          </cell>
          <cell r="B17" t="str">
            <v>( - )</v>
          </cell>
          <cell r="C17" t="str">
            <v>Depreciación</v>
          </cell>
          <cell r="G17">
            <v>0</v>
          </cell>
        </row>
        <row r="18">
          <cell r="A18" t="str">
            <v xml:space="preserve">Reclasifiaciones </v>
          </cell>
          <cell r="B18" t="str">
            <v>(+)</v>
          </cell>
          <cell r="G18">
            <v>0</v>
          </cell>
        </row>
        <row r="19">
          <cell r="B19" t="str">
            <v>( = )</v>
          </cell>
          <cell r="D19">
            <v>0</v>
          </cell>
          <cell r="E19">
            <v>0</v>
          </cell>
          <cell r="F19">
            <v>0</v>
          </cell>
          <cell r="G19">
            <v>9661.9599999999991</v>
          </cell>
        </row>
      </sheetData>
      <sheetData sheetId="5">
        <row r="4">
          <cell r="B4" t="str">
            <v>ACTIVOS EXTRAORDINARIOS HASTA DICIEMBRE 2019</v>
          </cell>
        </row>
        <row r="6">
          <cell r="C6" t="str">
            <v>ACT EXTRAORDINARIO</v>
          </cell>
          <cell r="D6" t="str">
            <v xml:space="preserve">RESERVA </v>
          </cell>
          <cell r="E6" t="str">
            <v>NETO</v>
          </cell>
        </row>
        <row r="7">
          <cell r="B7" t="str">
            <v>Saldo al 31/12/2018</v>
          </cell>
          <cell r="C7">
            <v>6670594.5800000001</v>
          </cell>
          <cell r="D7">
            <v>-3348652.27</v>
          </cell>
          <cell r="E7">
            <v>3321942.31</v>
          </cell>
        </row>
        <row r="8">
          <cell r="A8" t="str">
            <v>Más:</v>
          </cell>
          <cell r="B8" t="str">
            <v>Adquisiciones</v>
          </cell>
          <cell r="C8">
            <v>1586476.7400000005</v>
          </cell>
          <cell r="D8">
            <v>-295701.69000000006</v>
          </cell>
          <cell r="E8">
            <v>1290775.0500000003</v>
          </cell>
        </row>
        <row r="9">
          <cell r="A9" t="str">
            <v>Reserva</v>
          </cell>
          <cell r="B9" t="str">
            <v>Constitucion de reserva</v>
          </cell>
          <cell r="D9">
            <v>-1187270.05</v>
          </cell>
          <cell r="E9">
            <v>-1187270.05</v>
          </cell>
        </row>
        <row r="10">
          <cell r="A10" t="str">
            <v xml:space="preserve">Menos: </v>
          </cell>
          <cell r="B10" t="str">
            <v>Ventas (Liberación)</v>
          </cell>
          <cell r="C10">
            <v>-2525449.5500000003</v>
          </cell>
          <cell r="D10">
            <v>1511558.1099999999</v>
          </cell>
          <cell r="E10">
            <v>-1013891.4400000004</v>
          </cell>
        </row>
        <row r="12">
          <cell r="B12" t="str">
            <v>Saldo al 31/12/19</v>
          </cell>
          <cell r="C12">
            <v>5731621.7699999996</v>
          </cell>
          <cell r="D12">
            <v>-3320065.9</v>
          </cell>
          <cell r="E12">
            <v>2411555.87</v>
          </cell>
        </row>
        <row r="18">
          <cell r="C18" t="str">
            <v>PRECIO DE VENTAS</v>
          </cell>
          <cell r="D18" t="str">
            <v>COSTO DE ADQUISICIONES</v>
          </cell>
          <cell r="E18" t="str">
            <v>PROVISION CONSTITUIDA</v>
          </cell>
          <cell r="F18" t="str">
            <v>UTILIDAD</v>
          </cell>
          <cell r="I18" t="str">
            <v>CONSTITUCION DE RESERVA</v>
          </cell>
          <cell r="J18" t="str">
            <v>MES</v>
          </cell>
        </row>
        <row r="19">
          <cell r="A19" t="str">
            <v>Utilidad</v>
          </cell>
          <cell r="C19">
            <v>1892972.79</v>
          </cell>
          <cell r="D19">
            <v>2525449.5500000003</v>
          </cell>
          <cell r="E19">
            <v>1511558.1099999999</v>
          </cell>
          <cell r="F19">
            <v>879081.34999999963</v>
          </cell>
          <cell r="I19" t="str">
            <v>ENERO</v>
          </cell>
          <cell r="J19">
            <v>116137.07</v>
          </cell>
        </row>
        <row r="20">
          <cell r="I20" t="str">
            <v xml:space="preserve">FEBRERO </v>
          </cell>
          <cell r="J20">
            <v>116415.93</v>
          </cell>
        </row>
        <row r="21">
          <cell r="I21" t="str">
            <v>MARZO</v>
          </cell>
          <cell r="J21">
            <v>117430.53</v>
          </cell>
        </row>
        <row r="22">
          <cell r="I22" t="str">
            <v>ABRIL</v>
          </cell>
          <cell r="J22">
            <v>117639.22</v>
          </cell>
        </row>
        <row r="23">
          <cell r="I23" t="str">
            <v xml:space="preserve">MAYO </v>
          </cell>
          <cell r="J23">
            <v>118113.68</v>
          </cell>
        </row>
        <row r="24">
          <cell r="I24" t="str">
            <v>JUNIO</v>
          </cell>
          <cell r="J24">
            <v>108693.39</v>
          </cell>
        </row>
        <row r="25">
          <cell r="I25" t="str">
            <v>JULIO</v>
          </cell>
          <cell r="J25">
            <v>83926.720000000001</v>
          </cell>
        </row>
        <row r="26">
          <cell r="I26" t="str">
            <v>AGOSTO</v>
          </cell>
          <cell r="J26">
            <v>87353.02</v>
          </cell>
        </row>
        <row r="27">
          <cell r="I27" t="str">
            <v>SEPTIEMBRE</v>
          </cell>
          <cell r="J27">
            <v>84731.89</v>
          </cell>
        </row>
        <row r="28">
          <cell r="I28" t="str">
            <v>OCTUBRE</v>
          </cell>
          <cell r="J28">
            <v>81210.259999999995</v>
          </cell>
        </row>
        <row r="29">
          <cell r="I29" t="str">
            <v>NOVIEMBRE</v>
          </cell>
          <cell r="J29">
            <v>78193.84</v>
          </cell>
        </row>
        <row r="30">
          <cell r="I30" t="str">
            <v>DICIEMBRE</v>
          </cell>
          <cell r="J30">
            <v>77424.5</v>
          </cell>
        </row>
        <row r="31">
          <cell r="J31">
            <v>1187270.05</v>
          </cell>
        </row>
      </sheetData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o"/>
      <sheetName val="Ingreso"/>
      <sheetName val="Dialogo2"/>
      <sheetName val="Dialogo3"/>
      <sheetName val="Principal"/>
      <sheetName val="Encaje"/>
      <sheetName val="Posicion Moneda"/>
      <sheetName val="Indice de Liquidez"/>
      <sheetName val="estructural"/>
      <sheetName val="fondos disponibles"/>
    </sheetNames>
    <sheetDataSet>
      <sheetData sheetId="0" refreshError="1"/>
      <sheetData sheetId="1">
        <row r="11">
          <cell r="C11">
            <v>3439826.4</v>
          </cell>
        </row>
      </sheetData>
      <sheetData sheetId="2" refreshError="1"/>
      <sheetData sheetId="3" refreshError="1"/>
      <sheetData sheetId="4" refreshError="1"/>
      <sheetData sheetId="5">
        <row r="11">
          <cell r="C11">
            <v>3439826.4</v>
          </cell>
          <cell r="D11">
            <v>3675532.43</v>
          </cell>
          <cell r="G11">
            <v>0</v>
          </cell>
          <cell r="H11">
            <v>0</v>
          </cell>
          <cell r="I11">
            <v>0</v>
          </cell>
          <cell r="O11">
            <v>3675532.43</v>
          </cell>
        </row>
        <row r="12">
          <cell r="C12">
            <v>0</v>
          </cell>
          <cell r="D12">
            <v>0</v>
          </cell>
          <cell r="G12">
            <v>0</v>
          </cell>
          <cell r="H12">
            <v>0</v>
          </cell>
          <cell r="I12">
            <v>0</v>
          </cell>
          <cell r="O12">
            <v>0</v>
          </cell>
        </row>
        <row r="14">
          <cell r="C14">
            <v>13447715.77</v>
          </cell>
          <cell r="D14">
            <v>13932033.630000001</v>
          </cell>
          <cell r="G14">
            <v>0</v>
          </cell>
          <cell r="H14">
            <v>0</v>
          </cell>
          <cell r="I14">
            <v>0</v>
          </cell>
          <cell r="O14">
            <v>13932033.630000001</v>
          </cell>
        </row>
        <row r="15">
          <cell r="C15">
            <v>8077701.2999999998</v>
          </cell>
          <cell r="D15">
            <v>8343074.2199999997</v>
          </cell>
          <cell r="G15">
            <v>0</v>
          </cell>
          <cell r="H15">
            <v>0</v>
          </cell>
          <cell r="I15">
            <v>0</v>
          </cell>
          <cell r="O15">
            <v>8343074.2199999997</v>
          </cell>
        </row>
        <row r="16">
          <cell r="C16">
            <v>1270638.6299999999</v>
          </cell>
          <cell r="D16">
            <v>1416173.62</v>
          </cell>
          <cell r="G16">
            <v>0</v>
          </cell>
          <cell r="H16">
            <v>0</v>
          </cell>
          <cell r="I16">
            <v>0</v>
          </cell>
          <cell r="O16">
            <v>1416173.62</v>
          </cell>
        </row>
        <row r="17">
          <cell r="C17">
            <v>441191.53</v>
          </cell>
          <cell r="D17">
            <v>441191.53</v>
          </cell>
          <cell r="G17">
            <v>0</v>
          </cell>
          <cell r="H17">
            <v>0</v>
          </cell>
          <cell r="I17">
            <v>0</v>
          </cell>
          <cell r="O17">
            <v>441191.53</v>
          </cell>
        </row>
        <row r="18">
          <cell r="C18">
            <v>50027.78</v>
          </cell>
          <cell r="D18">
            <v>50027.78</v>
          </cell>
          <cell r="G18">
            <v>0</v>
          </cell>
          <cell r="H18">
            <v>0</v>
          </cell>
          <cell r="I18">
            <v>0</v>
          </cell>
          <cell r="O18">
            <v>50027.78</v>
          </cell>
        </row>
        <row r="19">
          <cell r="C19">
            <v>0</v>
          </cell>
          <cell r="D19">
            <v>0</v>
          </cell>
          <cell r="G19">
            <v>0</v>
          </cell>
          <cell r="H19">
            <v>0</v>
          </cell>
          <cell r="I19">
            <v>0</v>
          </cell>
          <cell r="O19">
            <v>0</v>
          </cell>
        </row>
        <row r="20">
          <cell r="C20">
            <v>0</v>
          </cell>
          <cell r="D20">
            <v>0</v>
          </cell>
          <cell r="G20">
            <v>0</v>
          </cell>
          <cell r="H20">
            <v>0</v>
          </cell>
          <cell r="I20">
            <v>0</v>
          </cell>
          <cell r="O20">
            <v>0</v>
          </cell>
        </row>
        <row r="43">
          <cell r="C43">
            <v>1766507.66</v>
          </cell>
          <cell r="D43">
            <v>2620417.1</v>
          </cell>
          <cell r="G43">
            <v>0</v>
          </cell>
          <cell r="H43">
            <v>0</v>
          </cell>
          <cell r="I43">
            <v>0</v>
          </cell>
          <cell r="O43">
            <v>2620417.1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estructural FORMATO"/>
      <sheetName val="estructural"/>
      <sheetName val="portafolio"/>
      <sheetName val="fondos disponibles"/>
      <sheetName val="instructivo portafolio"/>
      <sheetName val="tablas portafolio"/>
      <sheetName val="concentracion depositos"/>
    </sheetNames>
    <sheetDataSet>
      <sheetData sheetId="0">
        <row r="11">
          <cell r="M11">
            <v>8487084.1899999995</v>
          </cell>
          <cell r="N11">
            <v>7896884</v>
          </cell>
          <cell r="O11">
            <v>7896884</v>
          </cell>
          <cell r="P11">
            <v>7896884</v>
          </cell>
          <cell r="Q11">
            <v>8910150.7400000002</v>
          </cell>
          <cell r="R11">
            <v>8795297.8100000005</v>
          </cell>
          <cell r="S11">
            <v>7639937.1600000001</v>
          </cell>
          <cell r="U11">
            <v>6390478.0599999996</v>
          </cell>
        </row>
        <row r="12"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0</v>
          </cell>
        </row>
        <row r="13"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</row>
        <row r="14"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</row>
        <row r="15"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</row>
        <row r="16">
          <cell r="M16">
            <v>260595.93</v>
          </cell>
          <cell r="N16">
            <v>260595.93</v>
          </cell>
          <cell r="O16">
            <v>260595.93</v>
          </cell>
          <cell r="P16">
            <v>260595.93</v>
          </cell>
          <cell r="Q16">
            <v>260595.93</v>
          </cell>
          <cell r="R16">
            <v>260595.93</v>
          </cell>
          <cell r="S16">
            <v>260595.93</v>
          </cell>
          <cell r="U16">
            <v>260595.93</v>
          </cell>
        </row>
        <row r="17"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</row>
        <row r="18"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</row>
        <row r="19"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</row>
        <row r="20"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</row>
        <row r="21"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</row>
        <row r="22"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</row>
        <row r="23">
          <cell r="M23">
            <v>640749.84</v>
          </cell>
          <cell r="N23">
            <v>640749.84</v>
          </cell>
          <cell r="O23">
            <v>640749.84</v>
          </cell>
          <cell r="P23">
            <v>640749.84</v>
          </cell>
          <cell r="Q23">
            <v>640749.84</v>
          </cell>
          <cell r="R23">
            <v>640749.84</v>
          </cell>
          <cell r="S23">
            <v>640749.84</v>
          </cell>
          <cell r="U23">
            <v>640749.84</v>
          </cell>
        </row>
        <row r="24">
          <cell r="O24">
            <v>0</v>
          </cell>
          <cell r="P24">
            <v>0</v>
          </cell>
        </row>
        <row r="25">
          <cell r="O25">
            <v>0</v>
          </cell>
          <cell r="P25">
            <v>0</v>
          </cell>
        </row>
        <row r="26">
          <cell r="M26">
            <v>2344071.87</v>
          </cell>
          <cell r="N26">
            <v>2270370.4700000002</v>
          </cell>
          <cell r="O26">
            <v>2270370.4700000002</v>
          </cell>
          <cell r="P26">
            <v>2270370.4700000002</v>
          </cell>
          <cell r="Q26">
            <v>2377748.39</v>
          </cell>
          <cell r="R26">
            <v>2807516.99</v>
          </cell>
          <cell r="S26">
            <v>2296871.12</v>
          </cell>
          <cell r="U26">
            <v>2896058.55</v>
          </cell>
        </row>
        <row r="27"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</row>
        <row r="28">
          <cell r="M28">
            <v>25734392.32</v>
          </cell>
          <cell r="N28">
            <v>25710174.350000001</v>
          </cell>
          <cell r="O28">
            <v>25710174.350000001</v>
          </cell>
          <cell r="P28">
            <v>25710174.350000001</v>
          </cell>
          <cell r="Q28">
            <v>25929759.760000002</v>
          </cell>
          <cell r="R28">
            <v>25943948.379999999</v>
          </cell>
          <cell r="S28">
            <v>25854067.920000002</v>
          </cell>
          <cell r="U28">
            <v>24087672.350000001</v>
          </cell>
        </row>
        <row r="29"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</row>
        <row r="30"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</row>
        <row r="31"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82825.5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</row>
        <row r="33"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</row>
        <row r="34">
          <cell r="O34">
            <v>0</v>
          </cell>
          <cell r="P34">
            <v>0</v>
          </cell>
        </row>
        <row r="35">
          <cell r="O35">
            <v>0</v>
          </cell>
          <cell r="P35">
            <v>0</v>
          </cell>
        </row>
        <row r="36">
          <cell r="O36">
            <v>0</v>
          </cell>
          <cell r="P36">
            <v>0</v>
          </cell>
        </row>
        <row r="37">
          <cell r="O37">
            <v>0</v>
          </cell>
          <cell r="P37">
            <v>0</v>
          </cell>
        </row>
        <row r="38">
          <cell r="O38">
            <v>0</v>
          </cell>
          <cell r="P38">
            <v>0</v>
          </cell>
        </row>
        <row r="39">
          <cell r="O39">
            <v>0</v>
          </cell>
          <cell r="P39">
            <v>0</v>
          </cell>
        </row>
        <row r="40">
          <cell r="M40">
            <v>640749.84</v>
          </cell>
          <cell r="N40">
            <v>640749.84</v>
          </cell>
          <cell r="O40">
            <v>640749.84</v>
          </cell>
          <cell r="P40">
            <v>640749.84</v>
          </cell>
          <cell r="Q40">
            <v>640749.84</v>
          </cell>
          <cell r="R40">
            <v>640749.84</v>
          </cell>
          <cell r="S40">
            <v>640749.84</v>
          </cell>
          <cell r="U40">
            <v>640749.84000000008</v>
          </cell>
        </row>
        <row r="41">
          <cell r="M41">
            <v>27641896.899999999</v>
          </cell>
          <cell r="N41">
            <v>27780933.440000001</v>
          </cell>
          <cell r="O41">
            <v>27780933.440000001</v>
          </cell>
          <cell r="P41">
            <v>27780933.440000001</v>
          </cell>
          <cell r="Q41">
            <v>27838139.350000001</v>
          </cell>
          <cell r="R41">
            <v>28112748.32</v>
          </cell>
          <cell r="S41">
            <v>28376521.530000001</v>
          </cell>
          <cell r="U41">
            <v>26107543.41</v>
          </cell>
        </row>
        <row r="42"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</row>
        <row r="43">
          <cell r="M43">
            <v>1998.44</v>
          </cell>
          <cell r="N43">
            <v>1998.44</v>
          </cell>
          <cell r="O43">
            <v>1998.44</v>
          </cell>
          <cell r="P43">
            <v>1998.44</v>
          </cell>
          <cell r="Q43">
            <v>1998.44</v>
          </cell>
          <cell r="R43">
            <v>1998.44</v>
          </cell>
          <cell r="S43">
            <v>1998.44</v>
          </cell>
          <cell r="U43">
            <v>1998.44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C4">
            <v>0.15</v>
          </cell>
        </row>
        <row r="6">
          <cell r="C6">
            <v>-1.475791028179172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DRE_DATACACHE"/>
      <sheetName val="-Settings-"/>
      <sheetName val="BS by Entity"/>
    </sheetNames>
    <sheetDataSet>
      <sheetData sheetId="0"/>
      <sheetData sheetId="1">
        <row r="9">
          <cell r="E9" t="str">
            <v>C_CONSOLIDACION</v>
          </cell>
        </row>
        <row r="47">
          <cell r="E47" t="str">
            <v>LANGUAGE_GE</v>
          </cell>
        </row>
        <row r="54">
          <cell r="E54" t="str">
            <v>EVDESCRIPTION</v>
          </cell>
          <cell r="F54" t="str">
            <v>LANGUAGE_GE</v>
          </cell>
        </row>
        <row r="55">
          <cell r="E55" t="str">
            <v>Balance</v>
          </cell>
          <cell r="F55" t="str">
            <v>Balance Sheet by Entity</v>
          </cell>
        </row>
        <row r="56">
          <cell r="E56" t="str">
            <v>Actual Seleccion</v>
          </cell>
          <cell r="F56" t="str">
            <v>Current selection</v>
          </cell>
        </row>
        <row r="57">
          <cell r="E57" t="str">
            <v>Liga Reportes</v>
          </cell>
          <cell r="F57" t="str">
            <v>Linked reports</v>
          </cell>
        </row>
        <row r="58">
          <cell r="E58" t="str">
            <v>Miembros Renglones</v>
          </cell>
          <cell r="F58" t="str">
            <v>Members in row</v>
          </cell>
        </row>
        <row r="59">
          <cell r="E59" t="str">
            <v>Seleccion Estilo</v>
          </cell>
          <cell r="F59" t="str">
            <v>Select by style</v>
          </cell>
        </row>
        <row r="60">
          <cell r="E60" t="str">
            <v>Nivel</v>
          </cell>
          <cell r="F60" t="str">
            <v>Level</v>
          </cell>
        </row>
        <row r="61">
          <cell r="E61" t="str">
            <v>Otros Pasivos</v>
          </cell>
          <cell r="F61" t="str">
            <v>Offset liabilities</v>
          </cell>
        </row>
        <row r="62">
          <cell r="E62" t="str">
            <v>Aplica entre reportes</v>
          </cell>
          <cell r="F62" t="str">
            <v>Apply between reports</v>
          </cell>
        </row>
        <row r="63">
          <cell r="E63" t="str">
            <v>Miembros en Columnas</v>
          </cell>
          <cell r="F63" t="str">
            <v>Members in column</v>
          </cell>
        </row>
        <row r="64">
          <cell r="E64" t="str">
            <v>Todos</v>
          </cell>
          <cell r="F64" t="str">
            <v>All</v>
          </cell>
        </row>
        <row r="65">
          <cell r="E65" t="str">
            <v>Dependientes</v>
          </cell>
          <cell r="F65" t="str">
            <v>Dependants</v>
          </cell>
        </row>
        <row r="66">
          <cell r="E66" t="str">
            <v>Base</v>
          </cell>
          <cell r="F66" t="str">
            <v>Base</v>
          </cell>
        </row>
        <row r="67">
          <cell r="E67" t="str">
            <v>Estilo de Formato</v>
          </cell>
          <cell r="F67" t="str">
            <v>Format by style</v>
          </cell>
        </row>
        <row r="68">
          <cell r="E68" t="str">
            <v>Identacion</v>
          </cell>
          <cell r="F68" t="str">
            <v>Indentation</v>
          </cell>
        </row>
        <row r="69">
          <cell r="E69" t="str">
            <v>Llaves Ocultas</v>
          </cell>
          <cell r="F69" t="str">
            <v>Hide keys</v>
          </cell>
        </row>
        <row r="70">
          <cell r="E70" t="str">
            <v>Diferencia Activos/Pasivos</v>
          </cell>
          <cell r="F70" t="str">
            <v>Difference Assets-Liabilities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Col 2014 diario"/>
      <sheetName val="Hoja1"/>
      <sheetName val="Resumen"/>
      <sheetName val="XS0172157876-A"/>
      <sheetName val="10764"/>
      <sheetName val="10627"/>
      <sheetName val="XS0537582669-A"/>
      <sheetName val="XS0537582669"/>
      <sheetName val="FR0010925446-3"/>
      <sheetName val="FR0010925446-2"/>
      <sheetName val="FR0010925446-1"/>
      <sheetName val="XS0610298936"/>
      <sheetName val="USJ7771KNY93"/>
      <sheetName val="US195325BJ38-A"/>
      <sheetName val="US195325BJ38"/>
      <sheetName val="US91086QAQ10"/>
      <sheetName val="US91086QAU22"/>
      <sheetName val="XS0599645263-B"/>
      <sheetName val="XS0599645263-A"/>
      <sheetName val="XS0599645263"/>
      <sheetName val="XS0562102615"/>
      <sheetName val="US045167CG61-A"/>
      <sheetName val="XS0445301806"/>
      <sheetName val="US045167BY86"/>
      <sheetName val="US40428HPG10"/>
      <sheetName val="XS0192781150-B"/>
      <sheetName val="XS0192781150"/>
      <sheetName val="XS0795149342"/>
      <sheetName val="US222213AD24"/>
      <sheetName val="XS0579811489"/>
      <sheetName val="XS0576210289"/>
      <sheetName val="XS0921252465"/>
      <sheetName val="US459058CX99"/>
      <sheetName val="US459058CB79-B"/>
      <sheetName val="US459058CB79-A"/>
      <sheetName val="US298785GB69"/>
      <sheetName val="US298785FX98."/>
      <sheetName val="US298785FS04."/>
      <sheetName val="US298785ER30"/>
      <sheetName val="US219868BP07"/>
      <sheetName val="US806605AJ08"/>
      <sheetName val="US912828TF73."/>
      <sheetName val="US912828SB78-D"/>
      <sheetName val="US912828SB78-C"/>
      <sheetName val="US912828SB78-B"/>
      <sheetName val="US912828SB78-A"/>
      <sheetName val="US912828RG74-D"/>
      <sheetName val="US912828RG74-C"/>
      <sheetName val="US912828RG74-B"/>
      <sheetName val="US912828RG74-A"/>
      <sheetName val="US912828RB87."/>
      <sheetName val="US89233P5S11-A"/>
      <sheetName val="US89233P5N24"/>
      <sheetName val="US3133EACR78"/>
      <sheetName val="US904764AJ65"/>
      <sheetName val="US3133ECLG78"/>
      <sheetName val="15688"/>
      <sheetName val="15991"/>
      <sheetName val="US36962G6R00"/>
      <sheetName val="US36962G5Z35A"/>
      <sheetName val="US36962G5W04"/>
      <sheetName val="US931142DE06"/>
      <sheetName val="US931142CG62"/>
      <sheetName val="US459200GX35"/>
      <sheetName val="US459200GT23"/>
      <sheetName val="US459200GW51"/>
      <sheetName val="US65557DAE13"/>
      <sheetName val="US06739FGF27"/>
      <sheetName val="US500769EM26"/>
      <sheetName val="US4581X0BM96"/>
      <sheetName val="US500769DY72-A"/>
      <sheetName val="US471065AH55"/>
      <sheetName val="US4581X0BS66"/>
      <sheetName val="US2515A14E85"/>
      <sheetName val="5326"/>
      <sheetName val="5325"/>
      <sheetName val="5324"/>
      <sheetName val="5323"/>
      <sheetName val="5322"/>
      <sheetName val="5307"/>
      <sheetName val="5306"/>
      <sheetName val="5305"/>
      <sheetName val="5304"/>
      <sheetName val="XS0146173371"/>
      <sheetName val="10765"/>
      <sheetName val="10767"/>
      <sheetName val="13198"/>
      <sheetName val="13199"/>
      <sheetName val="13200"/>
      <sheetName val="US219868AQ98-C"/>
      <sheetName val="US0082EAP43-A"/>
      <sheetName val="US55608RAA86-A"/>
      <sheetName val="US55608RAA86"/>
      <sheetName val="USJ46196AY78"/>
      <sheetName val="XS0516379848-A"/>
      <sheetName val="XS0516379848"/>
      <sheetName val="US298785FE18"/>
      <sheetName val="US00254EKX93"/>
      <sheetName val="US731011AS13"/>
      <sheetName val="XS0615235537"/>
      <sheetName val="US14912L4X62-A"/>
      <sheetName val="US191216AU43"/>
      <sheetName val="US30216BDS88"/>
      <sheetName val="US713448BT46"/>
      <sheetName val="US25468PCS39"/>
      <sheetName val="US377373AC98"/>
      <sheetName val="US92343VAY02"/>
      <sheetName val="US6325C1BN80"/>
      <sheetName val="USJ8129EAB41"/>
      <sheetName val="US02666RAW16"/>
      <sheetName val="US494368BB80"/>
      <sheetName val="US478160AY04-A"/>
      <sheetName val="USY3422VCJ53"/>
      <sheetName val="USG4673GAA34"/>
      <sheetName val="USP3143NAF17"/>
      <sheetName val="US05565QBT40."/>
      <sheetName val="USU2339CAR98"/>
      <sheetName val="US50064FAH73"/>
      <sheetName val="US50064FAD69"/>
      <sheetName val="US06406HCA59"/>
      <sheetName val="US731011AP73"/>
      <sheetName val="US87927VAL27"/>
      <sheetName val="USY47606AC59-B"/>
      <sheetName val="USY47606AC59-A"/>
      <sheetName val="US71654QAV41"/>
      <sheetName val="US71645WAU53"/>
      <sheetName val="US00206RBC51"/>
      <sheetName val="US00206RAV42"/>
      <sheetName val="US031162BJ80"/>
      <sheetName val="XS0611686642"/>
      <sheetName val="XS0804777679"/>
      <sheetName val="FR0011289941"/>
      <sheetName val="US87938WAJ27"/>
      <sheetName val="XS0422945518"/>
      <sheetName val="US715638AQ52-A"/>
      <sheetName val="XS0562354182."/>
      <sheetName val="US02364WBC82"/>
      <sheetName val="US02364WAU99."/>
      <sheetName val="US345397WC34"/>
      <sheetName val="US63307A2A26"/>
      <sheetName val="US14912L4X62"/>
      <sheetName val="US14912L4F56-A"/>
      <sheetName val="US822582AF97"/>
      <sheetName val="US500630BU18."/>
      <sheetName val="US500630BT45-A"/>
      <sheetName val="US742718DU01"/>
      <sheetName val="US742718DU01-A"/>
      <sheetName val="US713448BQ07-C"/>
      <sheetName val="US25468PCQ72-A"/>
      <sheetName val="USF2893TAA46"/>
      <sheetName val="US21686CAD20"/>
      <sheetName val="US594918AB00"/>
      <sheetName val="XS0371194316"/>
      <sheetName val="US931142AS29"/>
      <sheetName val="US36962G3T92"/>
      <sheetName val="15992"/>
      <sheetName val="US219868AQ98-D"/>
      <sheetName val="US219868AQ98-I"/>
      <sheetName val="US219868AQ98-II"/>
      <sheetName val="US06051GDW69"/>
      <sheetName val="Sheet33"/>
      <sheetName val="KSmart Indice Diferencias"/>
    </sheetNames>
    <sheetDataSet>
      <sheetData sheetId="0"/>
      <sheetData sheetId="1"/>
      <sheetData sheetId="2"/>
      <sheetData sheetId="3"/>
      <sheetData sheetId="4"/>
      <sheetData sheetId="5">
        <row r="108">
          <cell r="N108">
            <v>229277.62696560461</v>
          </cell>
        </row>
      </sheetData>
      <sheetData sheetId="6">
        <row r="108">
          <cell r="N108">
            <v>382166.86249175353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6">
          <cell r="N16">
            <v>68550.147046190716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07">
          <cell r="N207">
            <v>17272.899145334293</v>
          </cell>
        </row>
      </sheetData>
      <sheetData sheetId="29"/>
      <sheetData sheetId="30"/>
      <sheetData sheetId="31"/>
      <sheetData sheetId="32">
        <row r="114">
          <cell r="L114">
            <v>6953108.884227816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>
        <row r="261">
          <cell r="L261">
            <v>5246430.2574523073</v>
          </cell>
        </row>
      </sheetData>
      <sheetData sheetId="41"/>
      <sheetData sheetId="42"/>
      <sheetData sheetId="43">
        <row r="508">
          <cell r="L508">
            <v>7499624.4445068724</v>
          </cell>
        </row>
      </sheetData>
      <sheetData sheetId="44"/>
      <sheetData sheetId="45"/>
      <sheetData sheetId="46">
        <row r="508">
          <cell r="L508">
            <v>7499624.4445068724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677">
          <cell r="L677">
            <v>5055751.9650661862</v>
          </cell>
        </row>
      </sheetData>
      <sheetData sheetId="56"/>
      <sheetData sheetId="57">
        <row r="86">
          <cell r="L86">
            <v>5018803.0014015054</v>
          </cell>
        </row>
      </sheetData>
      <sheetData sheetId="58"/>
      <sheetData sheetId="59">
        <row r="180">
          <cell r="L180">
            <v>5010759.8869974623</v>
          </cell>
        </row>
      </sheetData>
      <sheetData sheetId="60"/>
      <sheetData sheetId="61"/>
      <sheetData sheetId="62">
        <row r="114">
          <cell r="L114">
            <v>4999552.3512653466</v>
          </cell>
        </row>
      </sheetData>
      <sheetData sheetId="63"/>
      <sheetData sheetId="64">
        <row r="179">
          <cell r="L179">
            <v>4137503.5828048452</v>
          </cell>
        </row>
      </sheetData>
      <sheetData sheetId="65"/>
      <sheetData sheetId="66"/>
      <sheetData sheetId="67"/>
      <sheetData sheetId="68"/>
      <sheetData sheetId="69">
        <row r="162">
          <cell r="L162">
            <v>7281869.6592188841</v>
          </cell>
        </row>
      </sheetData>
      <sheetData sheetId="70">
        <row r="764">
          <cell r="L764">
            <v>5002143.174598841</v>
          </cell>
        </row>
      </sheetData>
      <sheetData sheetId="71"/>
      <sheetData sheetId="72"/>
      <sheetData sheetId="73"/>
      <sheetData sheetId="74">
        <row r="11">
          <cell r="L11">
            <v>5258565.5629213313</v>
          </cell>
        </row>
      </sheetData>
      <sheetData sheetId="75"/>
      <sheetData sheetId="76">
        <row r="138">
          <cell r="L138">
            <v>100000</v>
          </cell>
        </row>
      </sheetData>
      <sheetData sheetId="77"/>
      <sheetData sheetId="78"/>
      <sheetData sheetId="79">
        <row r="138">
          <cell r="L138">
            <v>100000</v>
          </cell>
        </row>
      </sheetData>
      <sheetData sheetId="80"/>
      <sheetData sheetId="81">
        <row r="138">
          <cell r="L138">
            <v>100000</v>
          </cell>
        </row>
      </sheetData>
      <sheetData sheetId="82">
        <row r="138">
          <cell r="L138">
            <v>100000</v>
          </cell>
        </row>
      </sheetData>
      <sheetData sheetId="83"/>
      <sheetData sheetId="84"/>
      <sheetData sheetId="85"/>
      <sheetData sheetId="86"/>
      <sheetData sheetId="87"/>
      <sheetData sheetId="88"/>
      <sheetData sheetId="89">
        <row r="93">
          <cell r="L93">
            <v>3487846.3824918326</v>
          </cell>
        </row>
      </sheetData>
      <sheetData sheetId="90"/>
      <sheetData sheetId="91"/>
      <sheetData sheetId="92"/>
      <sheetData sheetId="93"/>
      <sheetData sheetId="94">
        <row r="15">
          <cell r="N15">
            <v>59253.624179320483</v>
          </cell>
        </row>
      </sheetData>
      <sheetData sheetId="95"/>
      <sheetData sheetId="96"/>
      <sheetData sheetId="97">
        <row r="730">
          <cell r="N730">
            <v>14298.452048345935</v>
          </cell>
        </row>
      </sheetData>
      <sheetData sheetId="98"/>
      <sheetData sheetId="99"/>
      <sheetData sheetId="100">
        <row r="254">
          <cell r="N254">
            <v>57879.194320866023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>
        <row r="11">
          <cell r="L11">
            <v>5293222.2173777185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>
        <row r="360">
          <cell r="N360">
            <v>151111.9220362842</v>
          </cell>
        </row>
      </sheetData>
      <sheetData sheetId="134"/>
      <sheetData sheetId="135"/>
      <sheetData sheetId="136"/>
      <sheetData sheetId="137"/>
      <sheetData sheetId="138">
        <row r="371">
          <cell r="L371">
            <v>5225813.6950718695</v>
          </cell>
        </row>
      </sheetData>
      <sheetData sheetId="139"/>
      <sheetData sheetId="140"/>
      <sheetData sheetId="141"/>
      <sheetData sheetId="142">
        <row r="441">
          <cell r="L441">
            <v>2690948.9122328372</v>
          </cell>
        </row>
      </sheetData>
      <sheetData sheetId="143"/>
      <sheetData sheetId="144"/>
      <sheetData sheetId="145">
        <row r="198">
          <cell r="L198">
            <v>2474022.2607776471</v>
          </cell>
        </row>
      </sheetData>
      <sheetData sheetId="146"/>
      <sheetData sheetId="147">
        <row r="469">
          <cell r="L469">
            <v>3005585.3583675027</v>
          </cell>
        </row>
      </sheetData>
      <sheetData sheetId="148">
        <row r="576">
          <cell r="L576">
            <v>2001435.9624764898</v>
          </cell>
        </row>
      </sheetData>
      <sheetData sheetId="149"/>
      <sheetData sheetId="150"/>
      <sheetData sheetId="151"/>
      <sheetData sheetId="152"/>
      <sheetData sheetId="153">
        <row r="62">
          <cell r="N62">
            <v>47426.851027435907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 Publicaciòn IGa"/>
      <sheetName val="Estado Resultados Public IGa "/>
      <sheetName val="Informaciòn Presupuesto 06 IGb"/>
      <sheetName val="RESULTADOS PRESUPUESTO 06 IGb"/>
      <sheetName val="Presupuesto Dic 06 IGb "/>
      <sheetName val="Presup Dic 06 Condensado IGb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ESTADO DE GANANCIAS Y PERDIDAS CONSOLIDADO</v>
          </cell>
        </row>
        <row r="3">
          <cell r="A3" t="str">
            <v>PRESUPUESTO DICIEMBRE   2006</v>
          </cell>
        </row>
        <row r="4">
          <cell r="A4" t="str">
            <v>(Miles de Lempiras)</v>
          </cell>
        </row>
        <row r="5">
          <cell r="A5" t="str">
            <v xml:space="preserve">  Banco Atlántida</v>
          </cell>
        </row>
        <row r="6">
          <cell r="B6" t="str">
            <v>CIFRAS MENSUALES</v>
          </cell>
          <cell r="E6" t="str">
            <v>CIFRAS  MENSUALES</v>
          </cell>
          <cell r="G6" t="str">
            <v>CIFRAS  MENSUALES</v>
          </cell>
          <cell r="L6" t="str">
            <v>CIFRAS MENSUALES</v>
          </cell>
          <cell r="M6" t="str">
            <v>CIFRAS ACUMULADAS</v>
          </cell>
        </row>
        <row r="7">
          <cell r="B7" t="str">
            <v>Diciembre   2005</v>
          </cell>
          <cell r="C7" t="str">
            <v>Noviembre       2005</v>
          </cell>
          <cell r="D7" t="str">
            <v>Octubre       2005</v>
          </cell>
          <cell r="E7" t="str">
            <v>Septiembre   2005</v>
          </cell>
          <cell r="F7" t="str">
            <v>Agosto        2005</v>
          </cell>
          <cell r="G7" t="str">
            <v>Julio           2005</v>
          </cell>
          <cell r="H7" t="str">
            <v>Junio           2005</v>
          </cell>
          <cell r="I7" t="str">
            <v>Mayo        2005</v>
          </cell>
          <cell r="J7" t="str">
            <v>Abril             2005</v>
          </cell>
          <cell r="K7" t="str">
            <v>Marzo        2005</v>
          </cell>
          <cell r="L7" t="str">
            <v xml:space="preserve"> Febrero  2005</v>
          </cell>
          <cell r="M7" t="str">
            <v>Diciembre      2006</v>
          </cell>
          <cell r="N7" t="str">
            <v>%</v>
          </cell>
        </row>
        <row r="8">
          <cell r="A8" t="str">
            <v>Intereses Devengados</v>
          </cell>
          <cell r="M8">
            <v>1700754.9210000001</v>
          </cell>
          <cell r="N8">
            <v>100</v>
          </cell>
        </row>
        <row r="9">
          <cell r="A9" t="str">
            <v xml:space="preserve">     Sobre Total Prestamos</v>
          </cell>
          <cell r="M9">
            <v>1421940.7760000001</v>
          </cell>
          <cell r="N9">
            <v>83.60644784516839</v>
          </cell>
        </row>
        <row r="10">
          <cell r="A10" t="str">
            <v xml:space="preserve">      Ptmos. Desctos. y Sobregiros Clientes</v>
          </cell>
          <cell r="M10">
            <v>1370333.534</v>
          </cell>
          <cell r="N10">
            <v>80.572075204949527</v>
          </cell>
        </row>
        <row r="11">
          <cell r="A11" t="str">
            <v xml:space="preserve">        Prest. Inst. financieras</v>
          </cell>
          <cell r="M11">
            <v>3506.7769999999996</v>
          </cell>
          <cell r="N11">
            <v>0.20618943721404051</v>
          </cell>
        </row>
        <row r="12">
          <cell r="A12" t="str">
            <v xml:space="preserve">        Comisiones Sobre Cartera</v>
          </cell>
          <cell r="M12">
            <v>48100.465000000004</v>
          </cell>
          <cell r="N12">
            <v>2.8281832030048264</v>
          </cell>
        </row>
        <row r="13">
          <cell r="A13" t="str">
            <v xml:space="preserve">     Inversiones</v>
          </cell>
          <cell r="M13">
            <v>278814.14499999996</v>
          </cell>
          <cell r="N13">
            <v>16.393552154831596</v>
          </cell>
        </row>
        <row r="14">
          <cell r="A14" t="str">
            <v xml:space="preserve">        Moneda Nacional</v>
          </cell>
          <cell r="M14">
            <v>228427.09699999998</v>
          </cell>
          <cell r="N14">
            <v>13.430923772702696</v>
          </cell>
        </row>
        <row r="15">
          <cell r="A15" t="str">
            <v xml:space="preserve">        Moneda Extranjera</v>
          </cell>
          <cell r="M15">
            <v>50387.048000000003</v>
          </cell>
          <cell r="N15">
            <v>2.9626283821289028</v>
          </cell>
        </row>
        <row r="17">
          <cell r="A17" t="str">
            <v>Intereses Pagados</v>
          </cell>
          <cell r="M17">
            <v>667324.38500000001</v>
          </cell>
          <cell r="N17">
            <v>39.236951588982052</v>
          </cell>
        </row>
        <row r="18">
          <cell r="A18" t="str">
            <v xml:space="preserve">   Prest. Otras Inst. Financieras</v>
          </cell>
          <cell r="M18">
            <v>105272.73999999993</v>
          </cell>
          <cell r="N18">
            <v>6.1897654212343705</v>
          </cell>
        </row>
        <row r="20">
          <cell r="A20" t="str">
            <v xml:space="preserve">     A Clientes</v>
          </cell>
          <cell r="M20">
            <v>562051.64500000002</v>
          </cell>
          <cell r="N20">
            <v>33.047186167747682</v>
          </cell>
        </row>
        <row r="21">
          <cell r="A21" t="str">
            <v xml:space="preserve">        Cuenta de Cheques M/N</v>
          </cell>
          <cell r="M21">
            <v>11994.058999999999</v>
          </cell>
          <cell r="N21">
            <v>0.70521971460460642</v>
          </cell>
        </row>
        <row r="22">
          <cell r="A22" t="str">
            <v xml:space="preserve">        A la Vista Dolares</v>
          </cell>
          <cell r="M22">
            <v>1538.999</v>
          </cell>
          <cell r="N22">
            <v>9.0489169309303438E-2</v>
          </cell>
        </row>
        <row r="23">
          <cell r="A23" t="str">
            <v xml:space="preserve">        Ahorro M/N</v>
          </cell>
          <cell r="M23">
            <v>243572.34600000002</v>
          </cell>
          <cell r="N23">
            <v>14.321425326629997</v>
          </cell>
        </row>
        <row r="24">
          <cell r="A24" t="str">
            <v xml:space="preserve">        Ahorro M/E</v>
          </cell>
          <cell r="M24">
            <v>42023.487000000001</v>
          </cell>
          <cell r="N24">
            <v>2.4708725802357976</v>
          </cell>
        </row>
        <row r="25">
          <cell r="A25" t="str">
            <v xml:space="preserve">        Plazo M/N</v>
          </cell>
          <cell r="M25">
            <v>221261.18799999999</v>
          </cell>
          <cell r="N25">
            <v>13.009586817476565</v>
          </cell>
        </row>
        <row r="26">
          <cell r="A26" t="str">
            <v xml:space="preserve">        A Plazo M/E</v>
          </cell>
          <cell r="M26">
            <v>19663.187999999998</v>
          </cell>
          <cell r="N26">
            <v>1.1561447071068034</v>
          </cell>
        </row>
        <row r="27">
          <cell r="A27" t="str">
            <v xml:space="preserve">     Deuda Subordinada</v>
          </cell>
          <cell r="M27">
            <v>9929.3780000000006</v>
          </cell>
          <cell r="N27">
            <v>0.58382180038978115</v>
          </cell>
        </row>
        <row r="28">
          <cell r="A28" t="str">
            <v xml:space="preserve">     Otras Captaciones</v>
          </cell>
          <cell r="M28">
            <v>12069</v>
          </cell>
          <cell r="N28">
            <v>0.70962605199482465</v>
          </cell>
        </row>
        <row r="30">
          <cell r="A30" t="str">
            <v>Ingreso Neto Intereses</v>
          </cell>
          <cell r="M30">
            <v>1033430.5360000001</v>
          </cell>
          <cell r="N30">
            <v>60.763048411017948</v>
          </cell>
        </row>
        <row r="32">
          <cell r="A32" t="str">
            <v>Ingresos Operativos no Generados por Intereses</v>
          </cell>
          <cell r="M32">
            <v>319602.06900000002</v>
          </cell>
          <cell r="N32">
            <v>18.79177681944217</v>
          </cell>
        </row>
        <row r="33">
          <cell r="A33" t="str">
            <v xml:space="preserve">     Compra y Venta Divisas</v>
          </cell>
          <cell r="M33">
            <v>73848</v>
          </cell>
          <cell r="N33">
            <v>4.3420718110625414</v>
          </cell>
        </row>
        <row r="34">
          <cell r="A34" t="str">
            <v xml:space="preserve">    Giros y Transferencias</v>
          </cell>
          <cell r="M34">
            <v>48998.436000000002</v>
          </cell>
          <cell r="N34">
            <v>2.880981580296718</v>
          </cell>
        </row>
        <row r="35">
          <cell r="A35" t="str">
            <v xml:space="preserve">     Comisiones Tarjeta de  Crédito</v>
          </cell>
          <cell r="M35">
            <v>31205.208999999999</v>
          </cell>
          <cell r="N35">
            <v>1.8347857539434396</v>
          </cell>
        </row>
        <row r="36">
          <cell r="A36" t="str">
            <v xml:space="preserve">     Servicios Bancarios</v>
          </cell>
          <cell r="M36">
            <v>30764.723000000002</v>
          </cell>
          <cell r="N36">
            <v>1.8088863139617515</v>
          </cell>
        </row>
        <row r="37">
          <cell r="A37" t="str">
            <v xml:space="preserve">     Recaudaciones Gobierno Central</v>
          </cell>
          <cell r="M37">
            <v>24919.409</v>
          </cell>
          <cell r="N37">
            <v>1.4651969365079378</v>
          </cell>
        </row>
        <row r="38">
          <cell r="A38" t="str">
            <v xml:space="preserve">     Servicios Financieros</v>
          </cell>
          <cell r="M38">
            <v>20520</v>
          </cell>
          <cell r="N38">
            <v>1.2065230414229682</v>
          </cell>
        </row>
        <row r="39">
          <cell r="A39" t="str">
            <v xml:space="preserve">     Servicios Empresariales</v>
          </cell>
          <cell r="M39">
            <v>17004.050999999999</v>
          </cell>
          <cell r="N39">
            <v>0.99979431428027599</v>
          </cell>
        </row>
        <row r="40">
          <cell r="A40" t="str">
            <v xml:space="preserve">     Comisiones Internacional</v>
          </cell>
          <cell r="M40">
            <v>15553.64</v>
          </cell>
          <cell r="N40">
            <v>0.91451389074064005</v>
          </cell>
        </row>
        <row r="41">
          <cell r="A41" t="str">
            <v xml:space="preserve">     Comisiones Sobre Fideicomisos</v>
          </cell>
          <cell r="M41">
            <v>15699.083000000001</v>
          </cell>
          <cell r="N41">
            <v>0.92306556377736926</v>
          </cell>
        </row>
        <row r="42">
          <cell r="A42" t="str">
            <v xml:space="preserve">     Servicios Públicos</v>
          </cell>
          <cell r="M42">
            <v>6408.0389999999998</v>
          </cell>
          <cell r="N42">
            <v>0.37677615515774832</v>
          </cell>
        </row>
        <row r="43">
          <cell r="A43" t="str">
            <v xml:space="preserve">     Custodia y Traslado de Valores</v>
          </cell>
          <cell r="M43">
            <v>7195.1009999999997</v>
          </cell>
          <cell r="N43">
            <v>0.42305336948661981</v>
          </cell>
        </row>
        <row r="44">
          <cell r="A44" t="str">
            <v xml:space="preserve">     Alquileres</v>
          </cell>
          <cell r="M44">
            <v>7074.8620000000001</v>
          </cell>
          <cell r="N44">
            <v>0.41598362660271848</v>
          </cell>
        </row>
        <row r="45">
          <cell r="A45" t="str">
            <v xml:space="preserve">     Servicios Instituciones Gubernamentales</v>
          </cell>
          <cell r="M45">
            <v>11350.966</v>
          </cell>
          <cell r="N45">
            <v>0.66740750591660347</v>
          </cell>
        </row>
        <row r="46">
          <cell r="A46" t="str">
            <v xml:space="preserve">     Comisiones Vivienda</v>
          </cell>
          <cell r="M46">
            <v>2412.9949999999999</v>
          </cell>
          <cell r="N46">
            <v>0.14187787847653094</v>
          </cell>
        </row>
        <row r="47">
          <cell r="A47" t="str">
            <v xml:space="preserve">     Sobre cuentas a Cobrar</v>
          </cell>
          <cell r="M47">
            <v>815.55499999999995</v>
          </cell>
          <cell r="N47">
            <v>4.7952529193358122E-2</v>
          </cell>
        </row>
        <row r="48">
          <cell r="A48" t="str">
            <v xml:space="preserve">     Ganancia Cambio Cotizacion</v>
          </cell>
          <cell r="M48">
            <v>5832</v>
          </cell>
          <cell r="N48">
            <v>0.34290654861494885</v>
          </cell>
        </row>
        <row r="50">
          <cell r="A50" t="str">
            <v>Egresos operativos no generados por intereses</v>
          </cell>
          <cell r="M50">
            <v>12760.832</v>
          </cell>
          <cell r="N50">
            <v>0.75030398809588394</v>
          </cell>
        </row>
        <row r="51">
          <cell r="A51" t="str">
            <v xml:space="preserve">     Comisiones Pagadas a Instituciones Financieras</v>
          </cell>
          <cell r="M51">
            <v>12760.832</v>
          </cell>
          <cell r="N51">
            <v>0.75030398809588394</v>
          </cell>
        </row>
        <row r="53">
          <cell r="A53" t="str">
            <v>Ingreso neto por Comisiones y Servicios</v>
          </cell>
          <cell r="M53">
            <v>306841.23700000002</v>
          </cell>
          <cell r="N53">
            <v>18.041472831346287</v>
          </cell>
        </row>
        <row r="55">
          <cell r="A55" t="str">
            <v>Gastos Operativos</v>
          </cell>
          <cell r="M55">
            <v>758610.36899999995</v>
          </cell>
          <cell r="N55">
            <v>44.604331854818717</v>
          </cell>
        </row>
        <row r="57">
          <cell r="A57" t="str">
            <v>Gastos Administrativos</v>
          </cell>
          <cell r="M57">
            <v>700858.73499999999</v>
          </cell>
          <cell r="N57">
            <v>41.208684822614714</v>
          </cell>
        </row>
        <row r="58">
          <cell r="A58" t="str">
            <v xml:space="preserve">     Gastos en Personal</v>
          </cell>
          <cell r="M58">
            <v>326148.897</v>
          </cell>
          <cell r="N58">
            <v>19.176713409609473</v>
          </cell>
        </row>
        <row r="59">
          <cell r="A59" t="str">
            <v xml:space="preserve">     Gastos Diversos y Otros</v>
          </cell>
          <cell r="M59">
            <v>374709.83799999999</v>
          </cell>
          <cell r="N59">
            <v>22.031971413005248</v>
          </cell>
        </row>
        <row r="61">
          <cell r="A61" t="str">
            <v xml:space="preserve">    Aportación Solidaria Temporal</v>
          </cell>
          <cell r="M61">
            <v>0</v>
          </cell>
          <cell r="N61">
            <v>0</v>
          </cell>
        </row>
        <row r="62">
          <cell r="N62">
            <v>0</v>
          </cell>
        </row>
        <row r="63">
          <cell r="A63" t="str">
            <v>Depreciaciones y Amortizaciones</v>
          </cell>
          <cell r="M63">
            <v>57751.633999999998</v>
          </cell>
          <cell r="N63">
            <v>3.3956470322040007</v>
          </cell>
        </row>
        <row r="64">
          <cell r="A64" t="str">
            <v xml:space="preserve">     Reserva Edificios</v>
          </cell>
          <cell r="M64">
            <v>5640</v>
          </cell>
          <cell r="N64">
            <v>0.33161744413379823</v>
          </cell>
        </row>
        <row r="65">
          <cell r="A65" t="str">
            <v xml:space="preserve">     Reserva Mobiliario y Equipo</v>
          </cell>
          <cell r="M65">
            <v>3480</v>
          </cell>
          <cell r="N65">
            <v>0.20461501872085425</v>
          </cell>
        </row>
        <row r="66">
          <cell r="A66" t="str">
            <v xml:space="preserve">     Reserva Sistemas de Informática</v>
          </cell>
          <cell r="M66">
            <v>23400</v>
          </cell>
          <cell r="N66">
            <v>1.3758596086402268</v>
          </cell>
        </row>
        <row r="67">
          <cell r="A67" t="str">
            <v xml:space="preserve">     Reserva Vehiculos</v>
          </cell>
          <cell r="M67">
            <v>2700</v>
          </cell>
          <cell r="N67">
            <v>0.15875303176618002</v>
          </cell>
        </row>
        <row r="68">
          <cell r="A68" t="str">
            <v xml:space="preserve">     Reserva Instalaciones</v>
          </cell>
          <cell r="M68">
            <v>5160</v>
          </cell>
          <cell r="N68">
            <v>0.30339468293092181</v>
          </cell>
        </row>
        <row r="69">
          <cell r="A69" t="str">
            <v xml:space="preserve">     Reserva Activos Eventuales</v>
          </cell>
          <cell r="M69">
            <v>17371.633999999998</v>
          </cell>
          <cell r="N69">
            <v>1.0214072460120194</v>
          </cell>
        </row>
        <row r="71">
          <cell r="A71" t="str">
            <v>Reserva  Inversiones</v>
          </cell>
          <cell r="M71">
            <v>39000</v>
          </cell>
          <cell r="N71">
            <v>2.2930993477337114</v>
          </cell>
        </row>
        <row r="72">
          <cell r="A72" t="str">
            <v>Provision para Créditos Dudosos</v>
          </cell>
          <cell r="M72">
            <v>97528.623999999996</v>
          </cell>
          <cell r="N72">
            <v>5.7344313866606766</v>
          </cell>
        </row>
        <row r="74">
          <cell r="A74" t="str">
            <v>Operaciones Extraordinarias</v>
          </cell>
          <cell r="M74">
            <v>28316.231</v>
          </cell>
          <cell r="N74">
            <v>1.6649213034968486</v>
          </cell>
        </row>
        <row r="75">
          <cell r="A75" t="str">
            <v xml:space="preserve">     Ingresos Extraordinarios</v>
          </cell>
          <cell r="M75">
            <v>32242.842000000001</v>
          </cell>
          <cell r="N75">
            <v>1.8957958963918233</v>
          </cell>
        </row>
        <row r="76">
          <cell r="A76" t="str">
            <v xml:space="preserve">     Egresos Extraordinarios</v>
          </cell>
          <cell r="M76">
            <v>3926.6109999999999</v>
          </cell>
          <cell r="N76">
            <v>0.23087459289497475</v>
          </cell>
        </row>
        <row r="77">
          <cell r="N77">
            <v>0</v>
          </cell>
        </row>
        <row r="78">
          <cell r="A78" t="str">
            <v>Ganancia de Operaciones</v>
          </cell>
          <cell r="M78">
            <v>473449.01100000012</v>
          </cell>
          <cell r="N78">
            <v>27.837579956647971</v>
          </cell>
        </row>
        <row r="79">
          <cell r="N79">
            <v>0</v>
          </cell>
        </row>
        <row r="80">
          <cell r="A80" t="str">
            <v>Operaciones en Ejercicios Anteriores</v>
          </cell>
          <cell r="M80">
            <v>-103.56799999999998</v>
          </cell>
          <cell r="N80">
            <v>-6.0895311088739745E-3</v>
          </cell>
        </row>
        <row r="81">
          <cell r="A81" t="str">
            <v xml:space="preserve">     Ganancias</v>
          </cell>
          <cell r="M81">
            <v>796.43200000000002</v>
          </cell>
          <cell r="N81">
            <v>4.6828146146519367E-2</v>
          </cell>
        </row>
        <row r="82">
          <cell r="A82" t="str">
            <v xml:space="preserve">     Perdidas</v>
          </cell>
          <cell r="M82">
            <v>900</v>
          </cell>
          <cell r="N82">
            <v>5.2917677255393342E-2</v>
          </cell>
        </row>
        <row r="84">
          <cell r="A84" t="str">
            <v>Ganancia Antes del ISR</v>
          </cell>
          <cell r="M84">
            <v>473345.44300000009</v>
          </cell>
          <cell r="N84">
            <v>27.831490425539094</v>
          </cell>
        </row>
        <row r="86">
          <cell r="A86" t="str">
            <v>Impuesto Sobre la Renta</v>
          </cell>
          <cell r="M86">
            <v>134890.5</v>
          </cell>
          <cell r="N86">
            <v>7.9312132709095939</v>
          </cell>
        </row>
        <row r="87">
          <cell r="A87" t="str">
            <v>Aportación Solidaria Temporal</v>
          </cell>
          <cell r="M87">
            <v>7099.5</v>
          </cell>
          <cell r="N87">
            <v>0.41743227741629452</v>
          </cell>
        </row>
        <row r="89">
          <cell r="A89" t="str">
            <v>Ganancia Neta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331355.44300000009</v>
          </cell>
          <cell r="N89">
            <v>19.482844877213203</v>
          </cell>
        </row>
      </sheetData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Pub"/>
      <sheetName val="ER Publicación"/>
      <sheetName val="C"/>
      <sheetName val="D"/>
      <sheetName val="E"/>
    </sheetNames>
    <sheetDataSet>
      <sheetData sheetId="0" refreshError="1"/>
      <sheetData sheetId="1">
        <row r="3">
          <cell r="D3" t="str">
            <v>CONCEPTO</v>
          </cell>
        </row>
        <row r="5">
          <cell r="C5" t="str">
            <v>PRODUCTOS FINANCIEROS</v>
          </cell>
        </row>
        <row r="6">
          <cell r="D6" t="str">
            <v>Ingresos por Intereses</v>
          </cell>
          <cell r="E6">
            <v>1962822664</v>
          </cell>
        </row>
        <row r="7">
          <cell r="D7" t="str">
            <v>Ingresos por Comisiones</v>
          </cell>
          <cell r="E7">
            <v>109754897</v>
          </cell>
        </row>
        <row r="8">
          <cell r="D8" t="str">
            <v>Otros Ingresos</v>
          </cell>
          <cell r="E8">
            <v>865370</v>
          </cell>
        </row>
        <row r="9">
          <cell r="D9" t="str">
            <v>Total Productos Financieros</v>
          </cell>
          <cell r="E9">
            <v>2073442931</v>
          </cell>
        </row>
        <row r="11">
          <cell r="C11" t="str">
            <v>GASTOS FINANCIEROS</v>
          </cell>
        </row>
        <row r="12">
          <cell r="D12" t="str">
            <v>Intereses</v>
          </cell>
          <cell r="E12">
            <v>690879513</v>
          </cell>
        </row>
        <row r="13">
          <cell r="D13" t="str">
            <v>Gastos Por Comisiones</v>
          </cell>
          <cell r="E13">
            <v>18397903</v>
          </cell>
        </row>
        <row r="14">
          <cell r="D14" t="str">
            <v>Otros Gastos</v>
          </cell>
          <cell r="E14">
            <v>0</v>
          </cell>
        </row>
        <row r="15">
          <cell r="D15" t="str">
            <v>Total Gastos Financieros</v>
          </cell>
          <cell r="E15">
            <v>709277416</v>
          </cell>
        </row>
        <row r="17">
          <cell r="D17" t="str">
            <v>UTILIDAD  FINANCIERA</v>
          </cell>
          <cell r="E17">
            <v>1364165515</v>
          </cell>
        </row>
        <row r="19">
          <cell r="C19" t="str">
            <v>PRODUCTOS POR SERVICIOS</v>
          </cell>
        </row>
        <row r="20">
          <cell r="D20" t="str">
            <v>Comisiones</v>
          </cell>
          <cell r="E20">
            <v>331974009</v>
          </cell>
        </row>
        <row r="21">
          <cell r="D21" t="str">
            <v>Arrendamientos</v>
          </cell>
          <cell r="E21">
            <v>6858725</v>
          </cell>
        </row>
        <row r="22">
          <cell r="D22" t="str">
            <v>Otros</v>
          </cell>
          <cell r="E22">
            <v>77997557</v>
          </cell>
        </row>
        <row r="23">
          <cell r="D23" t="str">
            <v>Total Productos por Servicios</v>
          </cell>
          <cell r="E23">
            <v>416830291</v>
          </cell>
        </row>
        <row r="25">
          <cell r="C25" t="str">
            <v xml:space="preserve">OTROS GASTOS </v>
          </cell>
        </row>
        <row r="26">
          <cell r="D26" t="str">
            <v>Gastos en Personal</v>
          </cell>
          <cell r="E26">
            <v>411193581</v>
          </cell>
        </row>
        <row r="27">
          <cell r="D27" t="str">
            <v>Reserva para Créditos de Dudosa Recuperación</v>
          </cell>
          <cell r="E27">
            <v>144539907.28999999</v>
          </cell>
        </row>
        <row r="28">
          <cell r="D28" t="str">
            <v>Depreciaciones y Amortizaciones</v>
          </cell>
          <cell r="E28">
            <v>108885703.71000001</v>
          </cell>
        </row>
        <row r="29">
          <cell r="D29" t="str">
            <v>Gastos Diversos</v>
          </cell>
          <cell r="E29">
            <v>537622523</v>
          </cell>
        </row>
        <row r="30">
          <cell r="D30" t="str">
            <v xml:space="preserve">Total Otros Gastos </v>
          </cell>
          <cell r="E30">
            <v>1202241715</v>
          </cell>
        </row>
        <row r="32">
          <cell r="D32" t="str">
            <v>UTILIDAD DE OPERACIÓN</v>
          </cell>
          <cell r="E32">
            <v>578754091</v>
          </cell>
        </row>
        <row r="34">
          <cell r="C34" t="str">
            <v>INGRESOS Y EGRESOS NO OPERACIONALES</v>
          </cell>
        </row>
        <row r="35">
          <cell r="D35" t="str">
            <v>Ingresos por Dividendos en Acciones</v>
          </cell>
          <cell r="E35">
            <v>653227</v>
          </cell>
        </row>
        <row r="36">
          <cell r="D36" t="str">
            <v>Productos y Gastos Extraordinarios y de Ejercicios Anteriores - Neto</v>
          </cell>
          <cell r="E36">
            <v>103726042</v>
          </cell>
        </row>
        <row r="37">
          <cell r="D37" t="str">
            <v>Total Ingresos No Operacionales</v>
          </cell>
          <cell r="E37">
            <v>104379269</v>
          </cell>
        </row>
        <row r="39">
          <cell r="D39" t="str">
            <v>UTILIDAD ANTES DE IMPUESTO S/ LA RENTA</v>
          </cell>
          <cell r="E39">
            <v>683133360</v>
          </cell>
        </row>
        <row r="41">
          <cell r="C41" t="str">
            <v>IMPUESTO SOBRE LA RENTA</v>
          </cell>
          <cell r="E41">
            <v>190441683</v>
          </cell>
        </row>
        <row r="43">
          <cell r="D43" t="str">
            <v>UTILIDAD  NETA</v>
          </cell>
          <cell r="E43">
            <v>492691677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.1 Financiamientos recibidos"/>
      <sheetName val="O.1.1 Detalle"/>
      <sheetName val="O.2 Cuentas a pagar"/>
      <sheetName val="O.3 Pasivo Laboral "/>
      <sheetName val="O.3.1  Detalle "/>
      <sheetName val="O.4 Impuestos sobre la renta"/>
      <sheetName val="O.4.1  Detalle "/>
      <sheetName val="O.5 Créditos Diferidos "/>
      <sheetName val="Sheet1"/>
      <sheetName val="O.6 Bonos General "/>
      <sheetName val="O.6.1"/>
      <sheetName val="KSmart Indice Diferencias"/>
    </sheetNames>
    <sheetDataSet>
      <sheetData sheetId="0"/>
      <sheetData sheetId="1"/>
      <sheetData sheetId="2">
        <row r="97">
          <cell r="E97">
            <v>-347444739.56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E22"/>
  <sheetViews>
    <sheetView showGridLines="0" zoomScaleNormal="100" workbookViewId="0">
      <selection activeCell="B8" sqref="B8:E22"/>
    </sheetView>
  </sheetViews>
  <sheetFormatPr defaultColWidth="9.140625" defaultRowHeight="12"/>
  <cols>
    <col min="1" max="1" width="9.140625" style="1"/>
    <col min="2" max="2" width="45.7109375" style="1" customWidth="1"/>
    <col min="3" max="3" width="3.7109375" style="1" customWidth="1"/>
    <col min="4" max="4" width="6.7109375" style="1" customWidth="1"/>
    <col min="5" max="5" width="12.7109375" style="28" customWidth="1"/>
    <col min="6" max="16384" width="9.140625" style="1"/>
  </cols>
  <sheetData>
    <row r="2" spans="2:5">
      <c r="B2" s="87"/>
      <c r="C2" s="88"/>
      <c r="D2" s="88"/>
      <c r="E2" s="89"/>
    </row>
    <row r="3" spans="2:5">
      <c r="B3" s="81" t="s">
        <v>65</v>
      </c>
      <c r="C3" s="82"/>
      <c r="D3" s="82"/>
      <c r="E3" s="83"/>
    </row>
    <row r="4" spans="2:5">
      <c r="B4" s="81" t="s">
        <v>63</v>
      </c>
      <c r="C4" s="82"/>
      <c r="D4" s="82"/>
      <c r="E4" s="83"/>
    </row>
    <row r="5" spans="2:5">
      <c r="B5" s="81" t="s">
        <v>0</v>
      </c>
      <c r="C5" s="82"/>
      <c r="D5" s="82"/>
      <c r="E5" s="83"/>
    </row>
    <row r="6" spans="2:5">
      <c r="B6" s="81" t="s">
        <v>66</v>
      </c>
      <c r="C6" s="82"/>
      <c r="D6" s="82"/>
      <c r="E6" s="83"/>
    </row>
    <row r="7" spans="2:5" ht="12.75" thickBot="1">
      <c r="B7" s="84" t="s">
        <v>1</v>
      </c>
      <c r="C7" s="85"/>
      <c r="D7" s="85"/>
      <c r="E7" s="86"/>
    </row>
    <row r="8" spans="2:5">
      <c r="B8" s="21"/>
      <c r="C8" s="22"/>
      <c r="D8" s="22"/>
      <c r="E8" s="23"/>
    </row>
    <row r="9" spans="2:5">
      <c r="B9" s="9" t="s">
        <v>2</v>
      </c>
      <c r="E9" s="24"/>
    </row>
    <row r="10" spans="2:5">
      <c r="B10" s="11" t="s">
        <v>3</v>
      </c>
      <c r="E10" s="25"/>
    </row>
    <row r="11" spans="2:5">
      <c r="B11" s="12" t="s">
        <v>4</v>
      </c>
      <c r="E11" s="24">
        <v>1197588.1299999999</v>
      </c>
    </row>
    <row r="12" spans="2:5">
      <c r="B12" s="12" t="s">
        <v>5</v>
      </c>
      <c r="E12" s="24">
        <v>3056.74</v>
      </c>
    </row>
    <row r="13" spans="2:5">
      <c r="B13" s="12" t="s">
        <v>6</v>
      </c>
      <c r="E13" s="26">
        <v>2411.87</v>
      </c>
    </row>
    <row r="14" spans="2:5" ht="12.75" thickBot="1">
      <c r="B14" s="9" t="s">
        <v>7</v>
      </c>
      <c r="E14" s="27">
        <f>SUM(E11:E13)</f>
        <v>1203056.74</v>
      </c>
    </row>
    <row r="15" spans="2:5" ht="12.75" thickTop="1">
      <c r="B15" s="8"/>
      <c r="E15" s="24"/>
    </row>
    <row r="16" spans="2:5">
      <c r="B16" s="9" t="s">
        <v>9</v>
      </c>
      <c r="E16" s="24"/>
    </row>
    <row r="17" spans="2:5">
      <c r="B17" s="11" t="s">
        <v>10</v>
      </c>
      <c r="D17" s="5"/>
      <c r="E17" s="24"/>
    </row>
    <row r="18" spans="2:5">
      <c r="B18" s="12" t="s">
        <v>11</v>
      </c>
      <c r="E18" s="24">
        <v>1200000</v>
      </c>
    </row>
    <row r="19" spans="2:5">
      <c r="B19" s="11" t="s">
        <v>12</v>
      </c>
      <c r="D19" s="5"/>
      <c r="E19" s="24"/>
    </row>
    <row r="20" spans="2:5">
      <c r="B20" s="12" t="s">
        <v>13</v>
      </c>
      <c r="E20" s="26">
        <v>3056.74</v>
      </c>
    </row>
    <row r="21" spans="2:5" ht="12.75" thickBot="1">
      <c r="B21" s="9" t="s">
        <v>14</v>
      </c>
      <c r="E21" s="27">
        <f>SUM(E18:E20)</f>
        <v>1203056.74</v>
      </c>
    </row>
    <row r="22" spans="2:5" ht="12.75" thickTop="1">
      <c r="B22" s="14"/>
      <c r="C22" s="2"/>
      <c r="D22" s="2"/>
      <c r="E22" s="26"/>
    </row>
  </sheetData>
  <mergeCells count="6">
    <mergeCell ref="B6:E6"/>
    <mergeCell ref="B7:E7"/>
    <mergeCell ref="B2:E2"/>
    <mergeCell ref="B3:E3"/>
    <mergeCell ref="B4:E4"/>
    <mergeCell ref="B5:E5"/>
  </mergeCells>
  <pageMargins left="0.7" right="0.7" top="0.75" bottom="0.75" header="0.3" footer="0.3"/>
  <pageSetup scale="67" orientation="portrait" r:id="rId1"/>
  <headerFooter>
    <oddFooter>&amp;C_x000D_&amp;1#&amp;"Calibri"&amp;10&amp;K000000 Información Pública - Banco Atlántida El Salvador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0BE6C-886E-4A37-A730-01F799CB4597}">
  <dimension ref="A1:F115"/>
  <sheetViews>
    <sheetView showGridLines="0" tabSelected="1" view="pageBreakPreview" topLeftCell="A42" zoomScaleNormal="90" zoomScaleSheetLayoutView="100" workbookViewId="0">
      <selection activeCell="A79" sqref="A79"/>
    </sheetView>
  </sheetViews>
  <sheetFormatPr defaultColWidth="9.140625" defaultRowHeight="15"/>
  <cols>
    <col min="1" max="1" width="66.42578125" bestFit="1" customWidth="1"/>
    <col min="2" max="2" width="16.28515625" style="39" customWidth="1"/>
    <col min="3" max="3" width="8.140625" customWidth="1"/>
  </cols>
  <sheetData>
    <row r="1" spans="1:3">
      <c r="A1" s="53"/>
      <c r="B1" s="53"/>
      <c r="C1" s="53"/>
    </row>
    <row r="2" spans="1:3">
      <c r="A2" s="53"/>
      <c r="B2" s="53"/>
      <c r="C2" s="53"/>
    </row>
    <row r="3" spans="1:3">
      <c r="A3" s="53"/>
      <c r="B3" s="53"/>
      <c r="C3" s="53"/>
    </row>
    <row r="4" spans="1:3">
      <c r="A4" s="53"/>
      <c r="B4" s="53"/>
      <c r="C4" s="53"/>
    </row>
    <row r="5" spans="1:3">
      <c r="A5" s="92"/>
      <c r="B5" s="92"/>
      <c r="C5" s="92"/>
    </row>
    <row r="6" spans="1:3">
      <c r="A6" s="93" t="s">
        <v>76</v>
      </c>
      <c r="B6" s="93"/>
      <c r="C6" s="93"/>
    </row>
    <row r="7" spans="1:3">
      <c r="A7" s="93" t="s">
        <v>63</v>
      </c>
      <c r="B7" s="93"/>
      <c r="C7" s="93"/>
    </row>
    <row r="8" spans="1:3">
      <c r="A8" s="93" t="s">
        <v>0</v>
      </c>
      <c r="B8" s="93"/>
      <c r="C8" s="93"/>
    </row>
    <row r="9" spans="1:3">
      <c r="A9" s="90" t="s">
        <v>85</v>
      </c>
      <c r="B9" s="90"/>
      <c r="C9" s="90"/>
    </row>
    <row r="10" spans="1:3" ht="15" customHeight="1">
      <c r="A10" s="91" t="s">
        <v>1</v>
      </c>
      <c r="B10" s="91"/>
      <c r="C10" s="91"/>
    </row>
    <row r="11" spans="1:3">
      <c r="A11" s="74"/>
      <c r="B11" s="45"/>
      <c r="C11" s="43"/>
    </row>
    <row r="12" spans="1:3">
      <c r="A12" s="46" t="s">
        <v>2</v>
      </c>
      <c r="B12" s="44"/>
      <c r="C12" s="43"/>
    </row>
    <row r="13" spans="1:3">
      <c r="A13" s="46" t="s">
        <v>3</v>
      </c>
      <c r="B13" s="44"/>
      <c r="C13" s="43"/>
    </row>
    <row r="14" spans="1:3">
      <c r="A14" s="47" t="s">
        <v>4</v>
      </c>
      <c r="B14" s="76">
        <v>910.49</v>
      </c>
      <c r="C14" s="43"/>
    </row>
    <row r="15" spans="1:3">
      <c r="A15" s="47" t="s">
        <v>68</v>
      </c>
      <c r="B15" s="76">
        <v>1845.6</v>
      </c>
      <c r="C15" s="43"/>
    </row>
    <row r="16" spans="1:3" ht="15" customHeight="1">
      <c r="A16" s="47" t="s">
        <v>82</v>
      </c>
      <c r="B16" s="76">
        <v>66.959999999999994</v>
      </c>
      <c r="C16" s="43"/>
    </row>
    <row r="17" spans="1:4">
      <c r="A17" s="47" t="s">
        <v>5</v>
      </c>
      <c r="B17" s="76">
        <v>15.03</v>
      </c>
      <c r="C17" s="43"/>
    </row>
    <row r="18" spans="1:4">
      <c r="A18" s="47" t="s">
        <v>69</v>
      </c>
      <c r="B18" s="76">
        <v>16.16</v>
      </c>
      <c r="C18" s="48"/>
    </row>
    <row r="19" spans="1:4">
      <c r="A19" s="47" t="s">
        <v>6</v>
      </c>
      <c r="B19" s="76">
        <v>33.25</v>
      </c>
      <c r="C19" s="43"/>
    </row>
    <row r="20" spans="1:4">
      <c r="A20" s="46"/>
      <c r="B20" s="80">
        <f>SUM(B14:B19)</f>
        <v>2887.4900000000002</v>
      </c>
      <c r="C20" s="43"/>
    </row>
    <row r="21" spans="1:4">
      <c r="A21" s="46"/>
      <c r="B21" s="76"/>
      <c r="C21" s="43"/>
    </row>
    <row r="22" spans="1:4">
      <c r="A22" s="46" t="s">
        <v>83</v>
      </c>
      <c r="B22" s="76"/>
      <c r="C22" s="43"/>
    </row>
    <row r="23" spans="1:4">
      <c r="A23" s="47" t="s">
        <v>84</v>
      </c>
      <c r="B23" s="76">
        <v>0</v>
      </c>
      <c r="C23" s="43"/>
    </row>
    <row r="24" spans="1:4">
      <c r="A24" s="46"/>
      <c r="B24" s="80">
        <f>B23</f>
        <v>0</v>
      </c>
      <c r="C24" s="43"/>
      <c r="D24" s="42"/>
    </row>
    <row r="25" spans="1:4">
      <c r="A25" s="46"/>
      <c r="B25" s="76"/>
      <c r="C25" s="43"/>
    </row>
    <row r="26" spans="1:4" ht="15.75" thickBot="1">
      <c r="A26" s="46" t="s">
        <v>7</v>
      </c>
      <c r="B26" s="73">
        <f>B20+B24</f>
        <v>2887.4900000000002</v>
      </c>
      <c r="C26" s="49"/>
    </row>
    <row r="27" spans="1:4" ht="15.75" thickTop="1">
      <c r="A27" s="47"/>
      <c r="B27" s="77"/>
      <c r="C27" s="43"/>
    </row>
    <row r="28" spans="1:4">
      <c r="A28" s="46" t="s">
        <v>70</v>
      </c>
      <c r="B28" s="77"/>
      <c r="C28" s="43"/>
    </row>
    <row r="29" spans="1:4">
      <c r="A29" s="46" t="s">
        <v>71</v>
      </c>
      <c r="B29" s="77"/>
      <c r="C29" s="43"/>
    </row>
    <row r="30" spans="1:4">
      <c r="A30" s="47" t="s">
        <v>72</v>
      </c>
      <c r="B30" s="76">
        <v>9</v>
      </c>
      <c r="C30" s="43"/>
    </row>
    <row r="31" spans="1:4">
      <c r="A31" s="47" t="s">
        <v>73</v>
      </c>
      <c r="B31" s="76">
        <v>86.31</v>
      </c>
      <c r="C31" s="43"/>
    </row>
    <row r="32" spans="1:4" ht="15.75" thickBot="1">
      <c r="A32" s="50" t="s">
        <v>74</v>
      </c>
      <c r="B32" s="78">
        <f>B30+B31</f>
        <v>95.31</v>
      </c>
      <c r="C32" s="43"/>
    </row>
    <row r="33" spans="1:4" ht="15.75" thickTop="1">
      <c r="A33" s="46" t="s">
        <v>9</v>
      </c>
      <c r="B33" s="77"/>
      <c r="C33" s="43"/>
    </row>
    <row r="34" spans="1:4">
      <c r="A34" s="46" t="s">
        <v>10</v>
      </c>
      <c r="B34" s="77"/>
      <c r="C34" s="43"/>
    </row>
    <row r="35" spans="1:4">
      <c r="A35" s="47" t="s">
        <v>11</v>
      </c>
      <c r="B35" s="76">
        <v>1362</v>
      </c>
      <c r="C35" s="43"/>
    </row>
    <row r="36" spans="1:4">
      <c r="A36" s="46" t="s">
        <v>80</v>
      </c>
      <c r="B36" s="76"/>
      <c r="C36" s="43"/>
    </row>
    <row r="37" spans="1:4">
      <c r="A37" s="47" t="s">
        <v>80</v>
      </c>
      <c r="B37" s="76">
        <v>116.25</v>
      </c>
      <c r="C37" s="43"/>
    </row>
    <row r="38" spans="1:4">
      <c r="A38" s="46" t="s">
        <v>12</v>
      </c>
      <c r="B38" s="76"/>
      <c r="C38" s="43"/>
    </row>
    <row r="39" spans="1:4">
      <c r="A39" s="51" t="s">
        <v>81</v>
      </c>
      <c r="B39" s="76">
        <v>1069.3900000000001</v>
      </c>
      <c r="C39" s="43"/>
    </row>
    <row r="40" spans="1:4">
      <c r="A40" s="47" t="s">
        <v>13</v>
      </c>
      <c r="B40" s="76">
        <v>244.54</v>
      </c>
      <c r="C40" s="43"/>
    </row>
    <row r="41" spans="1:4">
      <c r="A41" s="50" t="s">
        <v>75</v>
      </c>
      <c r="B41" s="79">
        <f>B35+B37+B39+B40</f>
        <v>2792.1800000000003</v>
      </c>
      <c r="C41" s="43"/>
    </row>
    <row r="42" spans="1:4" ht="15.75" thickBot="1">
      <c r="A42" s="61" t="s">
        <v>14</v>
      </c>
      <c r="B42" s="78">
        <f>B32+B41</f>
        <v>2887.4900000000002</v>
      </c>
      <c r="C42" s="52"/>
      <c r="D42" s="42"/>
    </row>
    <row r="43" spans="1:4" ht="15.75" thickTop="1">
      <c r="A43" s="43"/>
      <c r="B43" s="44"/>
      <c r="C43" s="43"/>
    </row>
    <row r="44" spans="1:4">
      <c r="A44" s="72"/>
      <c r="B44" s="44"/>
      <c r="C44" s="43"/>
    </row>
    <row r="45" spans="1:4">
      <c r="A45" s="72"/>
      <c r="B45" s="44"/>
      <c r="C45" s="43"/>
    </row>
    <row r="46" spans="1:4">
      <c r="A46" s="72"/>
      <c r="B46" s="44"/>
      <c r="C46" s="43"/>
    </row>
    <row r="47" spans="1:4">
      <c r="A47" s="72"/>
      <c r="B47" s="44"/>
      <c r="C47" s="43"/>
    </row>
    <row r="48" spans="1:4">
      <c r="A48" s="43"/>
      <c r="B48" s="44"/>
      <c r="C48" s="43"/>
    </row>
    <row r="49" spans="1:3" s="1" customFormat="1" ht="12">
      <c r="A49" s="53"/>
      <c r="B49" s="53"/>
      <c r="C49" s="53"/>
    </row>
    <row r="50" spans="1:3" s="1" customFormat="1" ht="12">
      <c r="A50" s="53"/>
      <c r="B50" s="53"/>
      <c r="C50" s="53"/>
    </row>
    <row r="51" spans="1:3" s="1" customFormat="1" ht="12">
      <c r="A51" s="53"/>
      <c r="B51" s="53"/>
      <c r="C51" s="53"/>
    </row>
    <row r="52" spans="1:3" s="1" customFormat="1" ht="12">
      <c r="A52" s="53"/>
      <c r="B52" s="53"/>
      <c r="C52" s="53"/>
    </row>
    <row r="53" spans="1:3" s="1" customFormat="1" ht="12">
      <c r="A53" s="92"/>
      <c r="B53" s="92"/>
      <c r="C53" s="92"/>
    </row>
    <row r="54" spans="1:3" s="1" customFormat="1">
      <c r="A54" s="93" t="s">
        <v>76</v>
      </c>
      <c r="B54" s="93"/>
      <c r="C54" s="93"/>
    </row>
    <row r="55" spans="1:3" s="1" customFormat="1" ht="15" customHeight="1">
      <c r="A55" s="93" t="s">
        <v>63</v>
      </c>
      <c r="B55" s="93"/>
      <c r="C55" s="93"/>
    </row>
    <row r="56" spans="1:3" s="1" customFormat="1">
      <c r="A56" s="93" t="s">
        <v>17</v>
      </c>
      <c r="B56" s="93"/>
      <c r="C56" s="93"/>
    </row>
    <row r="57" spans="1:3" s="1" customFormat="1" ht="14.25">
      <c r="A57" s="90" t="s">
        <v>86</v>
      </c>
      <c r="B57" s="90"/>
      <c r="C57" s="90"/>
    </row>
    <row r="58" spans="1:3" s="1" customFormat="1" ht="14.25">
      <c r="A58" s="91" t="s">
        <v>1</v>
      </c>
      <c r="B58" s="91"/>
      <c r="C58" s="91"/>
    </row>
    <row r="59" spans="1:3" s="1" customFormat="1" ht="12.75">
      <c r="A59" s="59"/>
      <c r="B59" s="59"/>
      <c r="C59" s="60"/>
    </row>
    <row r="60" spans="1:3" s="1" customFormat="1" ht="12.75">
      <c r="A60" s="61" t="s">
        <v>18</v>
      </c>
      <c r="B60" s="59"/>
      <c r="C60" s="60"/>
    </row>
    <row r="61" spans="1:3" s="1" customFormat="1" ht="12.75">
      <c r="A61" s="61" t="s">
        <v>19</v>
      </c>
      <c r="B61" s="59"/>
      <c r="C61" s="60"/>
    </row>
    <row r="62" spans="1:3" s="1" customFormat="1" ht="12.75">
      <c r="A62" s="59" t="s">
        <v>20</v>
      </c>
      <c r="B62" s="60" t="s">
        <v>8</v>
      </c>
      <c r="C62" s="60">
        <v>343.29</v>
      </c>
    </row>
    <row r="63" spans="1:3" s="1" customFormat="1">
      <c r="A63" s="59" t="s">
        <v>22</v>
      </c>
      <c r="B63" s="60"/>
      <c r="C63" s="62">
        <v>0</v>
      </c>
    </row>
    <row r="64" spans="1:3" s="1" customFormat="1" ht="12.75">
      <c r="A64" s="59"/>
      <c r="B64" s="59"/>
      <c r="C64" s="63">
        <f>SUM(C62:C63)</f>
        <v>343.29</v>
      </c>
    </row>
    <row r="65" spans="1:5" s="1" customFormat="1" ht="12.75">
      <c r="A65" s="61" t="s">
        <v>23</v>
      </c>
      <c r="B65" s="59"/>
      <c r="C65" s="60"/>
    </row>
    <row r="66" spans="1:5" s="1" customFormat="1" ht="12.75">
      <c r="A66" s="61" t="s">
        <v>24</v>
      </c>
      <c r="B66" s="59"/>
      <c r="C66" s="60"/>
    </row>
    <row r="67" spans="1:5" s="1" customFormat="1" ht="15.75" customHeight="1">
      <c r="A67" s="71" t="s">
        <v>25</v>
      </c>
      <c r="B67" s="60" t="s">
        <v>8</v>
      </c>
      <c r="C67" s="60">
        <v>0.74</v>
      </c>
    </row>
    <row r="68" spans="1:5" s="1" customFormat="1" ht="29.25" customHeight="1">
      <c r="A68" s="71" t="s">
        <v>26</v>
      </c>
      <c r="B68" s="59"/>
      <c r="C68" s="64">
        <v>125.1</v>
      </c>
      <c r="E68" s="38"/>
    </row>
    <row r="69" spans="1:5" s="1" customFormat="1" ht="30" customHeight="1">
      <c r="A69" s="71" t="s">
        <v>27</v>
      </c>
      <c r="B69" s="59"/>
      <c r="C69" s="65">
        <v>22.55</v>
      </c>
    </row>
    <row r="70" spans="1:5" s="1" customFormat="1" ht="12.75">
      <c r="A70" s="59"/>
      <c r="B70" s="59"/>
      <c r="C70" s="63">
        <f>SUM(C67:C69)</f>
        <v>148.38999999999999</v>
      </c>
      <c r="D70" s="38"/>
    </row>
    <row r="71" spans="1:5" s="1" customFormat="1" ht="12.75">
      <c r="A71" s="68" t="s">
        <v>29</v>
      </c>
      <c r="B71" s="59"/>
      <c r="C71" s="63">
        <f>C64-C70</f>
        <v>194.90000000000003</v>
      </c>
    </row>
    <row r="72" spans="1:5" s="1" customFormat="1" ht="12.75">
      <c r="A72" s="59"/>
      <c r="B72" s="59"/>
      <c r="C72" s="60"/>
    </row>
    <row r="73" spans="1:5" s="1" customFormat="1" ht="12.75">
      <c r="A73" s="61" t="s">
        <v>30</v>
      </c>
      <c r="B73" s="59"/>
      <c r="C73" s="60"/>
    </row>
    <row r="74" spans="1:5" s="1" customFormat="1" ht="12.75">
      <c r="A74" s="70" t="s">
        <v>31</v>
      </c>
      <c r="B74" s="59" t="s">
        <v>8</v>
      </c>
      <c r="C74" s="60">
        <v>0</v>
      </c>
    </row>
    <row r="75" spans="1:5" s="41" customFormat="1" ht="12.75">
      <c r="A75" s="69" t="s">
        <v>32</v>
      </c>
      <c r="B75" s="66"/>
      <c r="C75" s="60">
        <v>142.6</v>
      </c>
      <c r="D75" s="40"/>
      <c r="E75" s="40"/>
    </row>
    <row r="76" spans="1:5" s="1" customFormat="1" ht="12.75">
      <c r="A76" s="59" t="s">
        <v>35</v>
      </c>
      <c r="B76" s="59"/>
      <c r="C76" s="60">
        <v>0</v>
      </c>
    </row>
    <row r="77" spans="1:5" s="1" customFormat="1" ht="12.75">
      <c r="A77" s="68" t="s">
        <v>78</v>
      </c>
      <c r="B77" s="59"/>
      <c r="C77" s="63">
        <f>C71+C75</f>
        <v>337.5</v>
      </c>
      <c r="E77" s="38"/>
    </row>
    <row r="78" spans="1:5" s="1" customFormat="1" ht="12.75">
      <c r="A78" s="59"/>
      <c r="B78" s="59"/>
      <c r="C78" s="60"/>
    </row>
    <row r="79" spans="1:5" s="1" customFormat="1" ht="12.75">
      <c r="A79" s="61" t="s">
        <v>37</v>
      </c>
      <c r="B79" s="59"/>
      <c r="C79" s="60"/>
    </row>
    <row r="80" spans="1:5" s="1" customFormat="1" ht="12.75">
      <c r="A80" s="70" t="s">
        <v>37</v>
      </c>
      <c r="B80" s="59"/>
      <c r="C80" s="60">
        <v>86.26</v>
      </c>
    </row>
    <row r="81" spans="1:3" s="1" customFormat="1" ht="12.75">
      <c r="A81" s="59"/>
      <c r="B81" s="59"/>
      <c r="C81" s="60"/>
    </row>
    <row r="82" spans="1:3" s="1" customFormat="1" ht="12.75">
      <c r="A82" s="68" t="s">
        <v>38</v>
      </c>
      <c r="B82" s="59"/>
      <c r="C82" s="63">
        <v>251.23</v>
      </c>
    </row>
    <row r="83" spans="1:3" s="1" customFormat="1" ht="12.75">
      <c r="A83" s="59"/>
      <c r="B83" s="59"/>
      <c r="C83" s="60"/>
    </row>
    <row r="84" spans="1:3" s="1" customFormat="1" ht="12.75">
      <c r="A84" s="61" t="s">
        <v>39</v>
      </c>
      <c r="B84" s="59"/>
      <c r="C84" s="60"/>
    </row>
    <row r="85" spans="1:3" s="1" customFormat="1" ht="12.75" hidden="1">
      <c r="A85" s="54" t="s">
        <v>50</v>
      </c>
      <c r="B85" s="60" t="s">
        <v>8</v>
      </c>
      <c r="C85" s="60">
        <v>0</v>
      </c>
    </row>
    <row r="86" spans="1:3" s="1" customFormat="1" ht="12.75">
      <c r="A86" s="70" t="s">
        <v>40</v>
      </c>
      <c r="B86" s="59"/>
      <c r="C86" s="60">
        <v>6.69</v>
      </c>
    </row>
    <row r="87" spans="1:3" s="1" customFormat="1" ht="12.75">
      <c r="A87" s="59"/>
      <c r="B87" s="59"/>
      <c r="C87" s="60">
        <f>C86</f>
        <v>6.69</v>
      </c>
    </row>
    <row r="88" spans="1:3" s="1" customFormat="1" ht="12.75">
      <c r="A88" s="61" t="s">
        <v>47</v>
      </c>
      <c r="B88" s="59"/>
      <c r="C88" s="63">
        <f>C82-C87</f>
        <v>244.54</v>
      </c>
    </row>
    <row r="89" spans="1:3" s="1" customFormat="1" ht="12.75">
      <c r="A89" s="59"/>
      <c r="B89" s="59"/>
      <c r="C89" s="60"/>
    </row>
    <row r="90" spans="1:3" s="1" customFormat="1" ht="12.75">
      <c r="A90" s="61" t="s">
        <v>48</v>
      </c>
      <c r="B90" s="59"/>
      <c r="C90" s="60"/>
    </row>
    <row r="91" spans="1:3" s="1" customFormat="1" ht="12.75">
      <c r="A91" s="59" t="s">
        <v>49</v>
      </c>
      <c r="B91" s="59"/>
      <c r="C91" s="60">
        <v>0</v>
      </c>
    </row>
    <row r="92" spans="1:3" s="1" customFormat="1" ht="12.75">
      <c r="A92" s="59"/>
      <c r="B92" s="59"/>
      <c r="C92" s="60"/>
    </row>
    <row r="93" spans="1:3" s="1" customFormat="1" ht="12.75">
      <c r="A93" s="61" t="s">
        <v>52</v>
      </c>
      <c r="B93" s="59"/>
      <c r="C93" s="60"/>
    </row>
    <row r="94" spans="1:3" s="1" customFormat="1" ht="12.75">
      <c r="A94" s="70" t="s">
        <v>52</v>
      </c>
      <c r="B94" s="59"/>
      <c r="C94" s="60"/>
    </row>
    <row r="95" spans="1:3" s="1" customFormat="1" ht="12.75">
      <c r="A95" s="70" t="s">
        <v>53</v>
      </c>
      <c r="B95" s="59"/>
      <c r="C95" s="60">
        <v>0</v>
      </c>
    </row>
    <row r="96" spans="1:3" s="1" customFormat="1" ht="12.75">
      <c r="A96" s="67"/>
      <c r="B96" s="67"/>
      <c r="C96" s="60"/>
    </row>
    <row r="97" spans="1:6" s="1" customFormat="1" ht="13.5" thickBot="1">
      <c r="A97" s="61" t="s">
        <v>79</v>
      </c>
      <c r="B97" s="59"/>
      <c r="C97" s="75">
        <f>+C88</f>
        <v>244.54</v>
      </c>
      <c r="D97" s="38"/>
      <c r="E97" s="38"/>
      <c r="F97" s="38"/>
    </row>
    <row r="98" spans="1:6" s="1" customFormat="1" ht="12.75" thickTop="1">
      <c r="A98" s="67"/>
      <c r="B98" s="67"/>
      <c r="C98" s="67"/>
    </row>
    <row r="99" spans="1:6" s="1" customFormat="1" ht="12" hidden="1">
      <c r="A99" s="55" t="s">
        <v>48</v>
      </c>
      <c r="B99" s="67"/>
      <c r="C99" s="67">
        <f>+E103</f>
        <v>0</v>
      </c>
    </row>
    <row r="100" spans="1:6" s="1" customFormat="1" ht="12" hidden="1">
      <c r="A100" s="56"/>
      <c r="B100" s="67"/>
      <c r="C100" s="67"/>
    </row>
    <row r="101" spans="1:6" s="1" customFormat="1" ht="12" hidden="1">
      <c r="A101" s="57" t="s">
        <v>55</v>
      </c>
      <c r="B101" s="67"/>
      <c r="C101" s="67">
        <v>0</v>
      </c>
    </row>
    <row r="102" spans="1:6" s="1" customFormat="1" ht="12" hidden="1">
      <c r="A102" s="67"/>
      <c r="B102" s="67"/>
      <c r="C102" s="67"/>
    </row>
    <row r="103" spans="1:6" s="1" customFormat="1" ht="12" hidden="1">
      <c r="A103" s="55" t="s">
        <v>56</v>
      </c>
      <c r="B103" s="67"/>
      <c r="C103" s="67">
        <f>+C99-C101</f>
        <v>0</v>
      </c>
    </row>
    <row r="104" spans="1:6" s="1" customFormat="1" ht="12" hidden="1">
      <c r="A104" s="67"/>
      <c r="B104" s="67"/>
      <c r="C104" s="67"/>
    </row>
    <row r="105" spans="1:6" s="1" customFormat="1" ht="12" hidden="1">
      <c r="A105" s="55" t="s">
        <v>57</v>
      </c>
      <c r="B105" s="67"/>
      <c r="C105" s="67"/>
    </row>
    <row r="106" spans="1:6" s="1" customFormat="1" ht="12" hidden="1">
      <c r="A106" s="58" t="s">
        <v>58</v>
      </c>
      <c r="B106" s="67"/>
      <c r="C106" s="67">
        <f>+C77/C109</f>
        <v>337.5</v>
      </c>
    </row>
    <row r="107" spans="1:6" s="1" customFormat="1" ht="12" hidden="1">
      <c r="A107" s="58" t="s">
        <v>59</v>
      </c>
      <c r="B107" s="67"/>
      <c r="C107" s="67">
        <f>+C88/C109</f>
        <v>244.54</v>
      </c>
    </row>
    <row r="108" spans="1:6" s="1" customFormat="1" ht="12" hidden="1">
      <c r="A108" s="58" t="s">
        <v>60</v>
      </c>
      <c r="B108" s="67"/>
      <c r="C108" s="67">
        <f>+C97/C109</f>
        <v>244.54</v>
      </c>
    </row>
    <row r="109" spans="1:6" s="1" customFormat="1" ht="12" hidden="1">
      <c r="A109" s="58" t="s">
        <v>61</v>
      </c>
      <c r="B109" s="67"/>
      <c r="C109" s="67">
        <v>1</v>
      </c>
      <c r="E109" s="1" t="s">
        <v>64</v>
      </c>
    </row>
    <row r="110" spans="1:6" s="1" customFormat="1" ht="12" hidden="1">
      <c r="A110" s="58" t="s">
        <v>62</v>
      </c>
      <c r="B110" s="67"/>
      <c r="C110" s="67">
        <v>100</v>
      </c>
      <c r="E110" s="1" t="s">
        <v>64</v>
      </c>
    </row>
    <row r="111" spans="1:6" s="1" customFormat="1" ht="12">
      <c r="A111" s="58"/>
      <c r="B111" s="67"/>
      <c r="C111" s="67"/>
    </row>
    <row r="112" spans="1:6" s="1" customFormat="1" ht="12">
      <c r="A112" s="58"/>
      <c r="B112" s="67"/>
      <c r="C112" s="67"/>
    </row>
    <row r="113" spans="1:3" s="1" customFormat="1" ht="12">
      <c r="A113" s="58"/>
      <c r="B113" s="67"/>
      <c r="C113" s="67"/>
    </row>
    <row r="114" spans="1:3" s="1" customFormat="1" ht="12">
      <c r="A114" s="58"/>
      <c r="B114" s="67"/>
      <c r="C114" s="67"/>
    </row>
    <row r="115" spans="1:3" s="1" customFormat="1" ht="12">
      <c r="A115" s="67"/>
      <c r="B115" s="67"/>
      <c r="C115" s="67"/>
    </row>
  </sheetData>
  <mergeCells count="12">
    <mergeCell ref="A5:C5"/>
    <mergeCell ref="A57:C57"/>
    <mergeCell ref="A58:C58"/>
    <mergeCell ref="A53:C53"/>
    <mergeCell ref="A54:C54"/>
    <mergeCell ref="A55:C55"/>
    <mergeCell ref="A56:C56"/>
    <mergeCell ref="A6:C6"/>
    <mergeCell ref="A7:C7"/>
    <mergeCell ref="A8:C8"/>
    <mergeCell ref="A9:C9"/>
    <mergeCell ref="A10:C10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portrait" r:id="rId1"/>
  <rowBreaks count="1" manualBreakCount="1">
    <brk id="48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topLeftCell="A196" workbookViewId="0">
      <selection activeCell="A162" sqref="A162"/>
    </sheetView>
  </sheetViews>
  <sheetFormatPr defaultColWidth="9.140625" defaultRowHeight="15"/>
  <sheetData/>
  <pageMargins left="0.7" right="0.7" top="0.75" bottom="0.75" header="0.3" footer="0.3"/>
  <pageSetup orientation="portrait" r:id="rId1"/>
  <headerFooter>
    <oddFooter>&amp;C_x000D_&amp;1#&amp;"Calibri"&amp;10&amp;K000000 Información Pública - Banco Atlántida El Salvador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I75"/>
  <sheetViews>
    <sheetView showGridLines="0" topLeftCell="A40" zoomScaleNormal="100" workbookViewId="0">
      <selection activeCell="G43" sqref="G43"/>
    </sheetView>
  </sheetViews>
  <sheetFormatPr defaultColWidth="9.140625" defaultRowHeight="12"/>
  <cols>
    <col min="1" max="1" width="9.140625" style="1"/>
    <col min="2" max="2" width="45.7109375" style="1" customWidth="1"/>
    <col min="3" max="3" width="3.7109375" style="1" customWidth="1"/>
    <col min="4" max="4" width="7.7109375" style="1" customWidth="1"/>
    <col min="5" max="5" width="12.7109375" style="1" customWidth="1"/>
    <col min="6" max="6" width="6.7109375" style="1" customWidth="1"/>
    <col min="7" max="7" width="12.7109375" style="1" customWidth="1"/>
    <col min="8" max="16384" width="9.140625" style="1"/>
  </cols>
  <sheetData>
    <row r="2" spans="1:7">
      <c r="B2" s="87"/>
      <c r="C2" s="88"/>
      <c r="D2" s="88"/>
      <c r="E2" s="88"/>
      <c r="F2" s="88"/>
      <c r="G2" s="89"/>
    </row>
    <row r="3" spans="1:7">
      <c r="B3" s="81" t="s">
        <v>76</v>
      </c>
      <c r="C3" s="82"/>
      <c r="D3" s="82"/>
      <c r="E3" s="82"/>
      <c r="F3" s="82"/>
      <c r="G3" s="83"/>
    </row>
    <row r="4" spans="1:7" ht="12" customHeight="1">
      <c r="B4" s="81" t="s">
        <v>63</v>
      </c>
      <c r="C4" s="82"/>
      <c r="D4" s="82"/>
      <c r="E4" s="82"/>
      <c r="F4" s="82"/>
      <c r="G4" s="83"/>
    </row>
    <row r="5" spans="1:7">
      <c r="B5" s="81" t="s">
        <v>17</v>
      </c>
      <c r="C5" s="82"/>
      <c r="D5" s="82"/>
      <c r="E5" s="82"/>
      <c r="F5" s="82"/>
      <c r="G5" s="83"/>
    </row>
    <row r="6" spans="1:7">
      <c r="B6" s="94" t="s">
        <v>77</v>
      </c>
      <c r="C6" s="95"/>
      <c r="D6" s="95"/>
      <c r="E6" s="95"/>
      <c r="F6" s="95"/>
      <c r="G6" s="96"/>
    </row>
    <row r="7" spans="1:7">
      <c r="B7" s="94" t="s">
        <v>67</v>
      </c>
      <c r="C7" s="95"/>
      <c r="D7" s="95"/>
      <c r="E7" s="95"/>
      <c r="F7" s="95"/>
      <c r="G7" s="96"/>
    </row>
    <row r="8" spans="1:7" ht="12.75" thickBot="1">
      <c r="B8" s="6"/>
      <c r="C8" s="7"/>
      <c r="D8" s="3" t="s">
        <v>15</v>
      </c>
      <c r="E8" s="4">
        <v>2021</v>
      </c>
      <c r="F8" s="4"/>
      <c r="G8" s="15">
        <v>2021</v>
      </c>
    </row>
    <row r="9" spans="1:7">
      <c r="A9" s="1">
        <v>5</v>
      </c>
      <c r="B9" s="9" t="s">
        <v>18</v>
      </c>
      <c r="G9" s="10"/>
    </row>
    <row r="10" spans="1:7">
      <c r="A10" s="1">
        <v>51</v>
      </c>
      <c r="B10" s="11" t="s">
        <v>19</v>
      </c>
      <c r="G10" s="10"/>
    </row>
    <row r="11" spans="1:7">
      <c r="A11" s="1">
        <v>510</v>
      </c>
      <c r="B11" s="16" t="s">
        <v>20</v>
      </c>
      <c r="E11" s="35" t="s">
        <v>8</v>
      </c>
      <c r="G11" s="10" t="s">
        <v>8</v>
      </c>
    </row>
    <row r="12" spans="1:7">
      <c r="A12" s="1">
        <v>511</v>
      </c>
      <c r="B12" s="16" t="s">
        <v>21</v>
      </c>
      <c r="E12" s="35"/>
      <c r="G12" s="10"/>
    </row>
    <row r="13" spans="1:7">
      <c r="A13" s="1">
        <v>512</v>
      </c>
      <c r="B13" s="16" t="s">
        <v>22</v>
      </c>
      <c r="E13" s="36"/>
      <c r="G13" s="13"/>
    </row>
    <row r="14" spans="1:7">
      <c r="B14" s="8"/>
      <c r="E14" s="19">
        <f>SUM(E11:E13)</f>
        <v>0</v>
      </c>
      <c r="G14" s="29">
        <f>SUM(G11:G13)</f>
        <v>0</v>
      </c>
    </row>
    <row r="15" spans="1:7">
      <c r="A15" s="1">
        <v>4</v>
      </c>
      <c r="B15" s="9" t="s">
        <v>23</v>
      </c>
      <c r="E15" s="35"/>
      <c r="G15" s="10"/>
    </row>
    <row r="16" spans="1:7">
      <c r="A16" s="1">
        <v>41</v>
      </c>
      <c r="B16" s="11" t="s">
        <v>24</v>
      </c>
      <c r="E16" s="35"/>
      <c r="G16" s="10"/>
    </row>
    <row r="17" spans="1:7">
      <c r="A17" s="1">
        <v>410</v>
      </c>
      <c r="B17" s="16" t="s">
        <v>25</v>
      </c>
      <c r="E17" s="35" t="s">
        <v>8</v>
      </c>
      <c r="G17" s="10" t="s">
        <v>8</v>
      </c>
    </row>
    <row r="18" spans="1:7" ht="24">
      <c r="A18" s="1">
        <v>411</v>
      </c>
      <c r="B18" s="12" t="s">
        <v>26</v>
      </c>
      <c r="E18" s="35"/>
      <c r="G18" s="10"/>
    </row>
    <row r="19" spans="1:7" ht="24">
      <c r="A19" s="1">
        <v>412</v>
      </c>
      <c r="B19" s="12" t="s">
        <v>27</v>
      </c>
      <c r="E19" s="35"/>
      <c r="G19" s="10"/>
    </row>
    <row r="20" spans="1:7" ht="24">
      <c r="A20" s="1">
        <v>413</v>
      </c>
      <c r="B20" s="12" t="s">
        <v>28</v>
      </c>
      <c r="E20" s="36"/>
      <c r="G20" s="13"/>
    </row>
    <row r="21" spans="1:7">
      <c r="B21" s="8"/>
      <c r="E21" s="19">
        <f>SUM(E17:E20)</f>
        <v>0</v>
      </c>
      <c r="G21" s="29">
        <f>SUM(G17:G20)</f>
        <v>0</v>
      </c>
    </row>
    <row r="22" spans="1:7" ht="12.75" thickBot="1">
      <c r="B22" s="17" t="s">
        <v>29</v>
      </c>
      <c r="E22" s="20">
        <f>+E14-E21</f>
        <v>0</v>
      </c>
      <c r="G22" s="30">
        <f>+G14-G21</f>
        <v>0</v>
      </c>
    </row>
    <row r="23" spans="1:7" ht="12.75" thickTop="1">
      <c r="B23" s="8"/>
      <c r="E23" s="35"/>
      <c r="G23" s="10"/>
    </row>
    <row r="24" spans="1:7">
      <c r="A24" s="1">
        <v>52</v>
      </c>
      <c r="B24" s="11" t="s">
        <v>30</v>
      </c>
      <c r="E24" s="35"/>
      <c r="G24" s="10"/>
    </row>
    <row r="25" spans="1:7">
      <c r="A25" s="1">
        <v>520</v>
      </c>
      <c r="B25" s="12" t="s">
        <v>31</v>
      </c>
      <c r="E25" s="35" t="s">
        <v>8</v>
      </c>
      <c r="G25" s="10" t="s">
        <v>8</v>
      </c>
    </row>
    <row r="26" spans="1:7">
      <c r="A26" s="1">
        <v>521</v>
      </c>
      <c r="B26" s="12" t="s">
        <v>32</v>
      </c>
      <c r="E26" s="35">
        <v>7461.68</v>
      </c>
      <c r="G26" s="10">
        <v>7461.68</v>
      </c>
    </row>
    <row r="27" spans="1:7">
      <c r="A27" s="1">
        <v>522</v>
      </c>
      <c r="B27" s="12" t="s">
        <v>33</v>
      </c>
      <c r="E27" s="35"/>
      <c r="G27" s="10"/>
    </row>
    <row r="28" spans="1:7">
      <c r="A28" s="1">
        <v>523</v>
      </c>
      <c r="B28" s="12" t="s">
        <v>34</v>
      </c>
      <c r="E28" s="35"/>
      <c r="G28" s="10"/>
    </row>
    <row r="29" spans="1:7">
      <c r="A29" s="1">
        <v>524</v>
      </c>
      <c r="B29" s="12" t="s">
        <v>35</v>
      </c>
      <c r="E29" s="36"/>
      <c r="G29" s="13"/>
    </row>
    <row r="30" spans="1:7">
      <c r="B30" s="8"/>
      <c r="E30" s="19">
        <f>SUM(E25:E29)</f>
        <v>7461.68</v>
      </c>
      <c r="G30" s="29">
        <f>SUM(G25:G29)</f>
        <v>7461.68</v>
      </c>
    </row>
    <row r="31" spans="1:7" ht="12.75" thickBot="1">
      <c r="B31" s="17" t="s">
        <v>36</v>
      </c>
      <c r="E31" s="37">
        <f>+E22+E30</f>
        <v>7461.68</v>
      </c>
      <c r="G31" s="31">
        <f>+G22+G30</f>
        <v>7461.68</v>
      </c>
    </row>
    <row r="32" spans="1:7" ht="12.75" thickTop="1">
      <c r="B32" s="8"/>
      <c r="E32" s="35"/>
      <c r="G32" s="10"/>
    </row>
    <row r="33" spans="1:7">
      <c r="A33" s="1">
        <v>44</v>
      </c>
      <c r="B33" s="11" t="s">
        <v>37</v>
      </c>
      <c r="E33" s="35"/>
      <c r="G33" s="10"/>
    </row>
    <row r="34" spans="1:7">
      <c r="A34" s="1">
        <v>440</v>
      </c>
      <c r="B34" s="12" t="s">
        <v>37</v>
      </c>
      <c r="E34" s="36">
        <v>1016.45</v>
      </c>
      <c r="G34" s="13">
        <v>1016.45</v>
      </c>
    </row>
    <row r="35" spans="1:7">
      <c r="B35" s="8"/>
      <c r="E35" s="35"/>
      <c r="G35" s="10"/>
    </row>
    <row r="36" spans="1:7" ht="12.75" thickBot="1">
      <c r="B36" s="17" t="s">
        <v>38</v>
      </c>
      <c r="E36" s="20">
        <f>+E31-E34</f>
        <v>6445.2300000000005</v>
      </c>
      <c r="G36" s="32">
        <f>+G31-G34</f>
        <v>6445.2300000000005</v>
      </c>
    </row>
    <row r="37" spans="1:7" ht="12.75" thickTop="1">
      <c r="B37" s="8"/>
      <c r="E37" s="35"/>
      <c r="G37" s="10"/>
    </row>
    <row r="38" spans="1:7">
      <c r="A38" s="1">
        <v>42</v>
      </c>
      <c r="B38" s="11" t="s">
        <v>39</v>
      </c>
      <c r="E38" s="35"/>
      <c r="G38" s="10"/>
    </row>
    <row r="39" spans="1:7" ht="24">
      <c r="A39" s="1">
        <v>420</v>
      </c>
      <c r="B39" s="12" t="s">
        <v>50</v>
      </c>
      <c r="E39" s="35" t="s">
        <v>8</v>
      </c>
      <c r="G39" s="10" t="s">
        <v>8</v>
      </c>
    </row>
    <row r="40" spans="1:7">
      <c r="A40" s="1">
        <v>421</v>
      </c>
      <c r="B40" s="12" t="s">
        <v>40</v>
      </c>
      <c r="E40" s="35">
        <v>1620.96</v>
      </c>
      <c r="G40" s="10">
        <v>1620.96</v>
      </c>
    </row>
    <row r="41" spans="1:7" ht="24">
      <c r="A41" s="1">
        <v>422</v>
      </c>
      <c r="B41" s="12" t="s">
        <v>41</v>
      </c>
      <c r="E41" s="35"/>
      <c r="G41" s="10"/>
    </row>
    <row r="42" spans="1:7">
      <c r="A42" s="1">
        <v>423</v>
      </c>
      <c r="B42" s="12" t="s">
        <v>42</v>
      </c>
      <c r="E42" s="35">
        <v>105.04</v>
      </c>
      <c r="G42" s="10">
        <v>105.04</v>
      </c>
    </row>
    <row r="43" spans="1:7" ht="24">
      <c r="A43" s="1">
        <v>424</v>
      </c>
      <c r="B43" s="12" t="s">
        <v>43</v>
      </c>
      <c r="E43" s="35"/>
      <c r="G43" s="10"/>
    </row>
    <row r="44" spans="1:7">
      <c r="A44" s="1">
        <v>425</v>
      </c>
      <c r="B44" s="12" t="s">
        <v>44</v>
      </c>
      <c r="E44" s="35"/>
      <c r="G44" s="10"/>
    </row>
    <row r="45" spans="1:7" ht="24">
      <c r="A45" s="1">
        <v>426</v>
      </c>
      <c r="B45" s="12" t="s">
        <v>45</v>
      </c>
      <c r="E45" s="35"/>
      <c r="G45" s="10"/>
    </row>
    <row r="46" spans="1:7">
      <c r="A46" s="1">
        <v>427</v>
      </c>
      <c r="B46" s="12" t="s">
        <v>46</v>
      </c>
      <c r="E46" s="36"/>
      <c r="G46" s="13"/>
    </row>
    <row r="47" spans="1:7">
      <c r="B47" s="8"/>
      <c r="E47" s="19">
        <f>SUM(E39:E46)</f>
        <v>1726</v>
      </c>
      <c r="G47" s="29">
        <f>SUM(G39:G46)</f>
        <v>1726</v>
      </c>
    </row>
    <row r="48" spans="1:7" ht="12.75" thickBot="1">
      <c r="B48" s="11" t="s">
        <v>47</v>
      </c>
      <c r="E48" s="20">
        <f>+E36-E47</f>
        <v>4719.2300000000005</v>
      </c>
      <c r="G48" s="32">
        <f>+G36-G47</f>
        <v>4719.2300000000005</v>
      </c>
    </row>
    <row r="49" spans="1:7" ht="12.75" thickTop="1">
      <c r="B49" s="8"/>
      <c r="E49" s="35"/>
      <c r="G49" s="10"/>
    </row>
    <row r="50" spans="1:7">
      <c r="B50" s="11" t="s">
        <v>48</v>
      </c>
      <c r="E50" s="35"/>
      <c r="G50" s="10"/>
    </row>
    <row r="51" spans="1:7">
      <c r="B51" s="18" t="s">
        <v>49</v>
      </c>
      <c r="E51" s="35"/>
      <c r="G51" s="10"/>
    </row>
    <row r="52" spans="1:7">
      <c r="B52" s="8"/>
      <c r="E52" s="35"/>
      <c r="G52" s="10"/>
    </row>
    <row r="53" spans="1:7">
      <c r="A53" s="1">
        <v>53</v>
      </c>
      <c r="B53" s="11" t="s">
        <v>51</v>
      </c>
      <c r="E53" s="35"/>
      <c r="G53" s="10"/>
    </row>
    <row r="54" spans="1:7">
      <c r="A54" s="1">
        <v>530</v>
      </c>
      <c r="B54" s="12" t="s">
        <v>52</v>
      </c>
      <c r="E54" s="36">
        <v>0</v>
      </c>
      <c r="G54" s="13">
        <v>0</v>
      </c>
    </row>
    <row r="55" spans="1:7">
      <c r="B55" s="8"/>
      <c r="E55" s="35"/>
      <c r="G55" s="10"/>
    </row>
    <row r="56" spans="1:7">
      <c r="A56" s="1">
        <v>43</v>
      </c>
      <c r="B56" s="11" t="s">
        <v>53</v>
      </c>
      <c r="E56" s="35"/>
      <c r="G56" s="10"/>
    </row>
    <row r="57" spans="1:7">
      <c r="A57" s="1">
        <v>430</v>
      </c>
      <c r="B57" s="12" t="s">
        <v>53</v>
      </c>
      <c r="E57" s="36">
        <v>0</v>
      </c>
      <c r="G57" s="13">
        <v>0</v>
      </c>
    </row>
    <row r="58" spans="1:7">
      <c r="B58" s="8"/>
      <c r="E58" s="35"/>
      <c r="G58" s="10"/>
    </row>
    <row r="59" spans="1:7" ht="12.75" thickBot="1">
      <c r="B59" s="11" t="s">
        <v>54</v>
      </c>
      <c r="E59" s="37">
        <f>+E48+E54-E57</f>
        <v>4719.2300000000005</v>
      </c>
      <c r="G59" s="31">
        <f>+G48+G54-G57</f>
        <v>4719.2300000000005</v>
      </c>
    </row>
    <row r="60" spans="1:7" ht="12.75" thickTop="1">
      <c r="B60" s="8"/>
      <c r="E60" s="35"/>
      <c r="G60" s="10"/>
    </row>
    <row r="61" spans="1:7">
      <c r="B61" s="11" t="s">
        <v>48</v>
      </c>
      <c r="E61" s="19">
        <f>+G65</f>
        <v>0</v>
      </c>
      <c r="G61" s="33">
        <f>+I65</f>
        <v>0</v>
      </c>
    </row>
    <row r="62" spans="1:7">
      <c r="B62" s="18"/>
      <c r="E62" s="35"/>
      <c r="G62" s="10"/>
    </row>
    <row r="63" spans="1:7">
      <c r="B63" s="17" t="s">
        <v>55</v>
      </c>
      <c r="E63" s="36">
        <v>0</v>
      </c>
      <c r="G63" s="13">
        <v>0</v>
      </c>
    </row>
    <row r="64" spans="1:7">
      <c r="B64" s="8"/>
      <c r="E64" s="35"/>
      <c r="G64" s="10"/>
    </row>
    <row r="65" spans="2:9" ht="12.75" thickBot="1">
      <c r="B65" s="11" t="s">
        <v>56</v>
      </c>
      <c r="E65" s="37">
        <f>+E61-E63</f>
        <v>0</v>
      </c>
      <c r="G65" s="34">
        <f>+G61-G63</f>
        <v>0</v>
      </c>
    </row>
    <row r="66" spans="2:9" ht="12.75" thickTop="1">
      <c r="B66" s="8"/>
      <c r="E66" s="35"/>
      <c r="G66" s="10"/>
    </row>
    <row r="67" spans="2:9">
      <c r="B67" s="11" t="s">
        <v>57</v>
      </c>
      <c r="E67" s="35"/>
      <c r="G67" s="10"/>
    </row>
    <row r="68" spans="2:9">
      <c r="B68" s="12" t="s">
        <v>58</v>
      </c>
      <c r="E68" s="19">
        <f>+E31/E71</f>
        <v>7461.68</v>
      </c>
      <c r="G68" s="33">
        <f>+G31/G71</f>
        <v>7461.68</v>
      </c>
    </row>
    <row r="69" spans="2:9" ht="24">
      <c r="B69" s="12" t="s">
        <v>59</v>
      </c>
      <c r="E69" s="19">
        <f>+E48/E71</f>
        <v>4719.2300000000005</v>
      </c>
      <c r="G69" s="33">
        <f>+G48/G71</f>
        <v>4719.2300000000005</v>
      </c>
    </row>
    <row r="70" spans="2:9">
      <c r="B70" s="12" t="s">
        <v>60</v>
      </c>
      <c r="E70" s="19">
        <f>+E59/E71</f>
        <v>4719.2300000000005</v>
      </c>
      <c r="G70" s="33">
        <f>+G59/G71</f>
        <v>4719.2300000000005</v>
      </c>
    </row>
    <row r="71" spans="2:9">
      <c r="B71" s="12" t="s">
        <v>61</v>
      </c>
      <c r="E71" s="35">
        <v>1</v>
      </c>
      <c r="G71" s="10">
        <v>1</v>
      </c>
      <c r="I71" s="1" t="s">
        <v>64</v>
      </c>
    </row>
    <row r="72" spans="2:9">
      <c r="B72" s="12" t="s">
        <v>62</v>
      </c>
      <c r="E72" s="35">
        <v>100</v>
      </c>
      <c r="G72" s="10">
        <v>100</v>
      </c>
      <c r="I72" s="1" t="s">
        <v>64</v>
      </c>
    </row>
    <row r="73" spans="2:9">
      <c r="B73" s="14"/>
      <c r="C73" s="2"/>
      <c r="D73" s="2"/>
      <c r="E73" s="2"/>
      <c r="F73" s="2"/>
      <c r="G73" s="13"/>
    </row>
    <row r="75" spans="2:9">
      <c r="B75" s="5" t="s">
        <v>16</v>
      </c>
    </row>
  </sheetData>
  <mergeCells count="6">
    <mergeCell ref="B7:G7"/>
    <mergeCell ref="B2:G2"/>
    <mergeCell ref="B3:G3"/>
    <mergeCell ref="B4:G4"/>
    <mergeCell ref="B5:G5"/>
    <mergeCell ref="B6:G6"/>
  </mergeCells>
  <pageMargins left="0.7" right="0.7" top="0.75" bottom="0.75" header="0.3" footer="0.3"/>
  <pageSetup scale="70" orientation="portrait" r:id="rId1"/>
  <headerFooter>
    <oddFooter>&amp;C_x000D_&amp;1#&amp;"Calibri"&amp;10&amp;K000000 Información Pública - Banco Atlántida El Salvador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BG</vt:lpstr>
      <vt:lpstr>BG BVES</vt:lpstr>
      <vt:lpstr>Sheet1</vt:lpstr>
      <vt:lpstr>ER</vt:lpstr>
      <vt:lpstr>'BG BVES'!Print_Area</vt:lpstr>
    </vt:vector>
  </TitlesOfParts>
  <Company>Banco Atlantida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Esau Flores Campos</dc:creator>
  <cp:lastModifiedBy>Celina Elizabeth Gonzalez Carranza</cp:lastModifiedBy>
  <cp:lastPrinted>2025-11-06T20:11:54Z</cp:lastPrinted>
  <dcterms:created xsi:type="dcterms:W3CDTF">2020-10-29T20:03:09Z</dcterms:created>
  <dcterms:modified xsi:type="dcterms:W3CDTF">2025-11-06T20:15:09Z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587d5-db39-45b1-a7f8-58c423b3a5bc_Enabled">
    <vt:lpwstr>true</vt:lpwstr>
  </property>
  <property fmtid="{D5CDD505-2E9C-101B-9397-08002B2CF9AE}" pid="3" name="MSIP_Label_6be587d5-db39-45b1-a7f8-58c423b3a5bc_SetDate">
    <vt:lpwstr>2025-05-12T16:26:25Z</vt:lpwstr>
  </property>
  <property fmtid="{D5CDD505-2E9C-101B-9397-08002B2CF9AE}" pid="4" name="MSIP_Label_6be587d5-db39-45b1-a7f8-58c423b3a5bc_Method">
    <vt:lpwstr>Privileged</vt:lpwstr>
  </property>
  <property fmtid="{D5CDD505-2E9C-101B-9397-08002B2CF9AE}" pid="5" name="MSIP_Label_6be587d5-db39-45b1-a7f8-58c423b3a5bc_Name">
    <vt:lpwstr>Publico</vt:lpwstr>
  </property>
  <property fmtid="{D5CDD505-2E9C-101B-9397-08002B2CF9AE}" pid="6" name="MSIP_Label_6be587d5-db39-45b1-a7f8-58c423b3a5bc_SiteId">
    <vt:lpwstr>b579d0fa-ecf7-43af-a250-c4935d59224b</vt:lpwstr>
  </property>
  <property fmtid="{D5CDD505-2E9C-101B-9397-08002B2CF9AE}" pid="7" name="MSIP_Label_6be587d5-db39-45b1-a7f8-58c423b3a5bc_ActionId">
    <vt:lpwstr>ea6c59a4-c839-42cb-a0fd-8719465d6aec</vt:lpwstr>
  </property>
  <property fmtid="{D5CDD505-2E9C-101B-9397-08002B2CF9AE}" pid="8" name="MSIP_Label_6be587d5-db39-45b1-a7f8-58c423b3a5bc_ContentBits">
    <vt:lpwstr>2</vt:lpwstr>
  </property>
</Properties>
</file>