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ccb-docu3\analisisdepto$\Carpeta de Trabajo\01 FEDECRÉDITO\05 Entes reguladores\BOLSA DE VALORES\01 Estados Financieros\2025\11 noviembre 2025\"/>
    </mc:Choice>
  </mc:AlternateContent>
  <xr:revisionPtr revIDLastSave="0" documentId="13_ncr:1_{56C667E1-4EC1-47D8-AD34-96660BCC4031}" xr6:coauthVersionLast="47" xr6:coauthVersionMax="47" xr10:uidLastSave="{00000000-0000-0000-0000-000000000000}"/>
  <bookViews>
    <workbookView xWindow="-108" yWindow="-108" windowWidth="23256" windowHeight="12456" xr2:uid="{7027159D-4ECD-4EFE-B7D7-96EB58930711}"/>
  </bookViews>
  <sheets>
    <sheet name="BALANCE NOV 2025-2024" sheetId="1" r:id="rId1"/>
    <sheet name="ESTAD.RESULT. NOV 2025-2024" sheetId="2" r:id="rId2"/>
  </sheets>
  <definedNames>
    <definedName name="A_impresión_IM">#REF!</definedName>
    <definedName name="_xlnm.Print_Area" localSheetId="0">'BALANCE NOV 2025-2024'!$C$1:$K$97</definedName>
    <definedName name="_xlnm.Print_Area" localSheetId="1">'ESTAD.RESULT. NOV 2025-2024'!$C$1:$J$58</definedName>
    <definedName name="G">#REF!</definedName>
    <definedName name="IMPRIMI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 l="1"/>
  <c r="J53" i="2" s="1"/>
  <c r="H44" i="2"/>
  <c r="J44" i="2" s="1"/>
  <c r="J43" i="2"/>
  <c r="H43" i="2"/>
  <c r="J42" i="2"/>
  <c r="H42" i="2"/>
  <c r="H28" i="2"/>
  <c r="H22" i="2"/>
  <c r="J22" i="2" s="1"/>
  <c r="E82" i="1"/>
  <c r="I81" i="1"/>
  <c r="F80" i="1"/>
  <c r="I72" i="1"/>
  <c r="K72" i="1" s="1"/>
  <c r="I61" i="1"/>
  <c r="K61" i="1" s="1"/>
  <c r="E56" i="1"/>
  <c r="F53" i="1"/>
  <c r="I38" i="1"/>
  <c r="K38" i="1" s="1"/>
  <c r="I36" i="1"/>
  <c r="K36" i="1" s="1"/>
  <c r="E25" i="1"/>
  <c r="E47" i="1" l="1"/>
  <c r="E91" i="1" s="1"/>
  <c r="I34" i="1"/>
  <c r="K34" i="1" s="1"/>
  <c r="E71" i="1"/>
  <c r="G71" i="1"/>
  <c r="D37" i="2"/>
  <c r="I62" i="1"/>
  <c r="K62" i="1" s="1"/>
  <c r="E15" i="1"/>
  <c r="E14" i="1" s="1"/>
  <c r="I33" i="1"/>
  <c r="K33" i="1" s="1"/>
  <c r="I44" i="1"/>
  <c r="E53" i="1"/>
  <c r="I75" i="1"/>
  <c r="K75" i="1" s="1"/>
  <c r="F37" i="2"/>
  <c r="I11" i="1"/>
  <c r="I12" i="1"/>
  <c r="K12" i="1" s="1"/>
  <c r="G25" i="1"/>
  <c r="I25" i="1" s="1"/>
  <c r="K25" i="1" s="1"/>
  <c r="I13" i="1"/>
  <c r="K13" i="1" s="1"/>
  <c r="G56" i="1"/>
  <c r="H21" i="2"/>
  <c r="J21" i="2" s="1"/>
  <c r="I77" i="1"/>
  <c r="K77" i="1" s="1"/>
  <c r="H23" i="2"/>
  <c r="J23" i="2" s="1"/>
  <c r="I35" i="1"/>
  <c r="K35" i="1" s="1"/>
  <c r="I60" i="1"/>
  <c r="K60" i="1" s="1"/>
  <c r="I78" i="1"/>
  <c r="H24" i="2"/>
  <c r="J24" i="2" s="1"/>
  <c r="H25" i="2"/>
  <c r="J25" i="2" s="1"/>
  <c r="I37" i="1"/>
  <c r="K37" i="1" s="1"/>
  <c r="G15" i="1"/>
  <c r="I10" i="1"/>
  <c r="K10" i="1" s="1"/>
  <c r="I63" i="1"/>
  <c r="K63" i="1" s="1"/>
  <c r="H9" i="2"/>
  <c r="J9" i="2" s="1"/>
  <c r="H35" i="2"/>
  <c r="J35" i="2" s="1"/>
  <c r="I76" i="1"/>
  <c r="K76" i="1" s="1"/>
  <c r="F15" i="2"/>
  <c r="I64" i="1"/>
  <c r="K64" i="1" s="1"/>
  <c r="H11" i="2"/>
  <c r="J11" i="2" s="1"/>
  <c r="I54" i="1"/>
  <c r="K54" i="1" s="1"/>
  <c r="H12" i="2"/>
  <c r="J12" i="2" s="1"/>
  <c r="G53" i="1"/>
  <c r="G52" i="1" s="1"/>
  <c r="G66" i="1" s="1"/>
  <c r="H13" i="2"/>
  <c r="J13" i="2" s="1"/>
  <c r="I56" i="1"/>
  <c r="K56" i="1" s="1"/>
  <c r="H20" i="2"/>
  <c r="J20" i="2" s="1"/>
  <c r="I31" i="1"/>
  <c r="K31" i="1" s="1"/>
  <c r="F26" i="2"/>
  <c r="F29" i="2" s="1"/>
  <c r="F31" i="2" s="1"/>
  <c r="F49" i="2" s="1"/>
  <c r="F52" i="2" s="1"/>
  <c r="F54" i="2" s="1"/>
  <c r="H41" i="2"/>
  <c r="J41" i="2" s="1"/>
  <c r="H33" i="2"/>
  <c r="D15" i="2"/>
  <c r="D26" i="2"/>
  <c r="H50" i="2"/>
  <c r="J50" i="2" s="1"/>
  <c r="H39" i="2"/>
  <c r="J39" i="2" s="1"/>
  <c r="K44" i="1"/>
  <c r="E52" i="1"/>
  <c r="I71" i="1"/>
  <c r="E85" i="1"/>
  <c r="E80" i="1"/>
  <c r="I74" i="1"/>
  <c r="K74" i="1" s="1"/>
  <c r="I45" i="1"/>
  <c r="K45" i="1" s="1"/>
  <c r="I83" i="1"/>
  <c r="I55" i="1"/>
  <c r="K55" i="1" s="1"/>
  <c r="G47" i="1"/>
  <c r="G91" i="1" s="1"/>
  <c r="I91" i="1" s="1"/>
  <c r="K91" i="1" s="1"/>
  <c r="I53" i="1" l="1"/>
  <c r="K53" i="1" s="1"/>
  <c r="G14" i="1"/>
  <c r="G9" i="1" s="1"/>
  <c r="G40" i="1" s="1"/>
  <c r="I15" i="1"/>
  <c r="K15" i="1" s="1"/>
  <c r="D29" i="2"/>
  <c r="H29" i="2" s="1"/>
  <c r="J29" i="2" s="1"/>
  <c r="H26" i="2"/>
  <c r="J26" i="2" s="1"/>
  <c r="D31" i="2"/>
  <c r="H15" i="2"/>
  <c r="J15" i="2" s="1"/>
  <c r="H37" i="2"/>
  <c r="J37" i="2" s="1"/>
  <c r="J33" i="2"/>
  <c r="I14" i="1"/>
  <c r="K14" i="1" s="1"/>
  <c r="E9" i="1"/>
  <c r="K71" i="1"/>
  <c r="E66" i="1"/>
  <c r="I52" i="1"/>
  <c r="K52" i="1" s="1"/>
  <c r="I47" i="1"/>
  <c r="K47" i="1" s="1"/>
  <c r="H31" i="2" l="1"/>
  <c r="J31" i="2" s="1"/>
  <c r="D49" i="2"/>
  <c r="E87" i="1"/>
  <c r="I66" i="1"/>
  <c r="K66" i="1" s="1"/>
  <c r="I9" i="1"/>
  <c r="E40" i="1"/>
  <c r="E99" i="1" s="1"/>
  <c r="D52" i="2" l="1"/>
  <c r="H49" i="2"/>
  <c r="I40" i="1"/>
  <c r="K40" i="1" s="1"/>
  <c r="K9" i="1"/>
  <c r="H52" i="2" l="1"/>
  <c r="J49" i="2"/>
  <c r="D54" i="2"/>
  <c r="L53" i="2"/>
  <c r="H54" i="2" l="1"/>
  <c r="J54" i="2" s="1"/>
  <c r="J52" i="2"/>
  <c r="G85" i="1" l="1"/>
  <c r="G87" i="1" s="1"/>
  <c r="G82" i="1"/>
  <c r="I84" i="1"/>
  <c r="K84" i="1" s="1"/>
  <c r="G80" i="1" l="1"/>
  <c r="I82" i="1"/>
  <c r="G99" i="1"/>
  <c r="I87" i="1"/>
  <c r="K87" i="1" s="1"/>
  <c r="I80" i="1" l="1"/>
  <c r="K82" i="1"/>
  <c r="K80" i="1" s="1"/>
  <c r="I85" i="1"/>
  <c r="K85" i="1" s="1"/>
</calcChain>
</file>

<file path=xl/sharedStrings.xml><?xml version="1.0" encoding="utf-8"?>
<sst xmlns="http://schemas.openxmlformats.org/spreadsheetml/2006/main" count="113" uniqueCount="85">
  <si>
    <t>FEDECRÉDITO DE R. L. DE C.V.</t>
  </si>
  <si>
    <t>BALANCE DE SITUACIÓN COMPARATIVO AL 30 DE NOVIEMBRE DE 2025 Y 2024</t>
  </si>
  <si>
    <t>(En Miles de US Dólares)</t>
  </si>
  <si>
    <t xml:space="preserve"> </t>
  </si>
  <si>
    <t xml:space="preserve">      AUMENTO </t>
  </si>
  <si>
    <t>ACTIVO</t>
  </si>
  <si>
    <t>(DISMINUCIÓN)</t>
  </si>
  <si>
    <t xml:space="preserve">    %   </t>
  </si>
  <si>
    <t xml:space="preserve">ACTIVOS </t>
  </si>
  <si>
    <t>DISPONIBILIDADES</t>
  </si>
  <si>
    <t>DEPOSITOS A PLAZO</t>
  </si>
  <si>
    <t>REPORTOS</t>
  </si>
  <si>
    <t>INSTRUMENTOS FINANCIEROS DE INVERSIÓN</t>
  </si>
  <si>
    <t>PRÉSTAMOS</t>
  </si>
  <si>
    <t>CAPITAL</t>
  </si>
  <si>
    <t>INTERESES</t>
  </si>
  <si>
    <t>PROVISIÓN PARA INCOBRABILIDAD DE PREST.</t>
  </si>
  <si>
    <t>OTROS ACTIVOS  (NETO)</t>
  </si>
  <si>
    <t>INVERSIONES EN ACCIONES, DERECHOS Y PART.</t>
  </si>
  <si>
    <t>ACTIVOS FÍSICOS E INTANGIBLES (NETO)</t>
  </si>
  <si>
    <t>ACTIVOS NO DEPRECIABLES Y DEPRECIABLES</t>
  </si>
  <si>
    <t>DEPRECIACIÓN ACUMULADA</t>
  </si>
  <si>
    <t>INTANGIBLES (Programas computacionales)</t>
  </si>
  <si>
    <t>TOTAL ACTIVO</t>
  </si>
  <si>
    <t>INFORMACION FINANCIERA</t>
  </si>
  <si>
    <t>EXISTENCIAS EN LA BOVEDA</t>
  </si>
  <si>
    <t>TOTAL CUENTAS  DE ORDEN</t>
  </si>
  <si>
    <t>PASIVO</t>
  </si>
  <si>
    <t>PASIVOS</t>
  </si>
  <si>
    <t>DEPÓSITOS</t>
  </si>
  <si>
    <t>DEPÓSITOS A LA VISTA</t>
  </si>
  <si>
    <t>DEPÓSITOS PACTADOS HASTA UN AÑO PLAZO</t>
  </si>
  <si>
    <t>PRÉSTAMOS PACTADOS HASTA UN AÑO PLAZO</t>
  </si>
  <si>
    <t>PRÉSTAMOS PACTADOS A MÁS DE UN AÑO PLAZO</t>
  </si>
  <si>
    <t>PRÉSTAMOS PACTADOS A 5 O MÁS AÑOS PLAZO</t>
  </si>
  <si>
    <t>OPERACIONES CON PACTO DE RETROCOMPRA</t>
  </si>
  <si>
    <t>DEUDA SUBORDINADA</t>
  </si>
  <si>
    <t>TÍTULOS DE EMISIÓN PROPIA</t>
  </si>
  <si>
    <t>OBLIGACIONES A LA VISTA</t>
  </si>
  <si>
    <t>OTROS PASIVOS</t>
  </si>
  <si>
    <t>TOTAL PASIVO</t>
  </si>
  <si>
    <t>PATRIMONIO</t>
  </si>
  <si>
    <t>CAPITAL SOCIAL</t>
  </si>
  <si>
    <t>CAPITAL SUSCRITO</t>
  </si>
  <si>
    <t>CAPITAL SUSCRITO NO PAGADO</t>
  </si>
  <si>
    <t>RESERVAS DE CAPITAL</t>
  </si>
  <si>
    <t>UTILIDADES NO DISTRIBUIBLES</t>
  </si>
  <si>
    <t>SUPERAVIT POR REVALUACIONES</t>
  </si>
  <si>
    <t>DONACIONES</t>
  </si>
  <si>
    <t>RESULTADOS POR APLICAR</t>
  </si>
  <si>
    <t>UTILIDAD DISTRIBUIBLE DE EJERCICIOS ANT</t>
  </si>
  <si>
    <t>RESULTADOS DEL PRESENTE EJERCICIO</t>
  </si>
  <si>
    <t>TOTAL PATRIMONIO</t>
  </si>
  <si>
    <t>TOTAL PASIVO Y PATRIMONIO</t>
  </si>
  <si>
    <t>CUENTAS DE ORDEN POR  CONTRA</t>
  </si>
  <si>
    <t>08/12/99</t>
  </si>
  <si>
    <t>FEDECRÉDITO DE R.L. DE C.V.</t>
  </si>
  <si>
    <t>ESTADO DE RESULTADOS COMPARATIVO DEL</t>
  </si>
  <si>
    <t>1  DE ENERO AL 30 DE NOVIEMBRE DE 2025 Y 2024</t>
  </si>
  <si>
    <t xml:space="preserve">        AUMENTO</t>
  </si>
  <si>
    <t>INGRESOS FINANCIEROS</t>
  </si>
  <si>
    <t xml:space="preserve">     %      </t>
  </si>
  <si>
    <t>CARTERA DE PRÉSTAMOS</t>
  </si>
  <si>
    <t>OPERACIONES DE REPORTOS</t>
  </si>
  <si>
    <t>INTERESES SOBRE DEPÓSITOS</t>
  </si>
  <si>
    <t>COSTOS FINANCIEROS</t>
  </si>
  <si>
    <t>INTERESES SOBRE PRÉSTAMOS</t>
  </si>
  <si>
    <t>COMISIONES SOBRE PRÉSTAMOS</t>
  </si>
  <si>
    <t>DETERIORO DE ACTIVOS FINANCIEROS DISTINTOS A LOS ACTIVOS DE RIESGO CREDITICIO (ARC)</t>
  </si>
  <si>
    <t>COMISIONES DE OTROS PASIVOS FINANCIEROS</t>
  </si>
  <si>
    <t>CONSTITUCION DE ESTIMACIONES DE PERDIDA POR  SANEAMIENTO (ARC)</t>
  </si>
  <si>
    <t>UTILIDAD FINANCIERA</t>
  </si>
  <si>
    <t>OTROS INGRESOS FINANCIEROS</t>
  </si>
  <si>
    <t>COSTOS DE OTRAS OPERACIONES</t>
  </si>
  <si>
    <t>UTILIDAD DE OTROS INGRESOS FINANCIEROS</t>
  </si>
  <si>
    <t>INGRESOS DE OTRAS OPERACIONES</t>
  </si>
  <si>
    <t>GASTOS  DE ADMINISTRACIÓN</t>
  </si>
  <si>
    <t>CORRIENTES</t>
  </si>
  <si>
    <t>PLAN ESTRATÉGICO</t>
  </si>
  <si>
    <t>GASTOS NO OPERACIONALES</t>
  </si>
  <si>
    <t>UTILIDAD   ANTES DE IMPUESTO</t>
  </si>
  <si>
    <t>MENOS: IMPUESTO SOBRE LA RENTA</t>
  </si>
  <si>
    <t>UTILIDAD DESPUÉS DE IMPUESTO</t>
  </si>
  <si>
    <t>MENOS: RESERVA LEGAL</t>
  </si>
  <si>
    <t>UTILIDAD DESPUES DE RESERVA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</si>
</sst>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_-* #,##0.00\ _P_t_s_-;\-* #,##0.00\ _P_t_s_-;_-* &quot;-&quot;??\ _P_t_s_-;_-@_-"/>
    <numFmt numFmtId="167" formatCode="#,##0.0_);\(#,##0.0\)"/>
    <numFmt numFmtId="168" formatCode="0.0000000000000"/>
    <numFmt numFmtId="169" formatCode="_-* #,##0.00\ &quot;Pts&quot;_-;\-* #,##0.00\ &quot;Pts&quot;_-;_-* &quot;-&quot;??\ &quot;Pts&quot;_-;_-@_-"/>
    <numFmt numFmtId="170" formatCode="#,##0;[Red]#,##0"/>
    <numFmt numFmtId="171" formatCode="#,##0.000_);\(#,##0.000\)"/>
    <numFmt numFmtId="172" formatCode="#,##0.00000"/>
    <numFmt numFmtId="173" formatCode="#,##0.000"/>
    <numFmt numFmtId="174" formatCode="0.000"/>
    <numFmt numFmtId="175" formatCode="0.0%"/>
  </numFmts>
  <fonts count="25" x14ac:knownFonts="1">
    <font>
      <sz val="11"/>
      <color theme="1"/>
      <name val="Calibri"/>
      <family val="2"/>
      <scheme val="minor"/>
    </font>
    <font>
      <sz val="10"/>
      <name val="Arial"/>
      <family val="2"/>
    </font>
    <font>
      <sz val="16"/>
      <name val="Tahoma"/>
      <family val="2"/>
    </font>
    <font>
      <sz val="14"/>
      <name val="Arial"/>
      <family val="2"/>
    </font>
    <font>
      <b/>
      <sz val="16"/>
      <color rgb="FFFF0000"/>
      <name val="Tahoma"/>
      <family val="2"/>
    </font>
    <font>
      <b/>
      <sz val="16"/>
      <name val="Tahoma"/>
      <family val="2"/>
    </font>
    <font>
      <u/>
      <sz val="16"/>
      <name val="Tahoma"/>
      <family val="2"/>
    </font>
    <font>
      <b/>
      <u/>
      <sz val="16"/>
      <name val="Tahoma"/>
      <family val="2"/>
    </font>
    <font>
      <sz val="14"/>
      <name val="Tahoma"/>
      <family val="2"/>
    </font>
    <font>
      <b/>
      <sz val="14"/>
      <name val="Tahoma"/>
      <family val="2"/>
    </font>
    <font>
      <sz val="12"/>
      <name val="Tahoma"/>
      <family val="2"/>
    </font>
    <font>
      <u val="double"/>
      <sz val="16"/>
      <name val="Tahoma"/>
      <family val="2"/>
    </font>
    <font>
      <u val="doubleAccounting"/>
      <sz val="10"/>
      <name val="Arial"/>
      <family val="2"/>
    </font>
    <font>
      <u val="doubleAccounting"/>
      <sz val="16"/>
      <name val="Tahoma"/>
      <family val="2"/>
    </font>
    <font>
      <b/>
      <u val="double"/>
      <sz val="16"/>
      <name val="Tahoma"/>
      <family val="2"/>
    </font>
    <font>
      <sz val="10"/>
      <name val="Tahoma"/>
      <family val="2"/>
    </font>
    <font>
      <b/>
      <sz val="10"/>
      <color rgb="FFFF0000"/>
      <name val="Tahoma"/>
      <family val="2"/>
    </font>
    <font>
      <b/>
      <sz val="10"/>
      <name val="Tahoma"/>
      <family val="2"/>
    </font>
    <font>
      <u/>
      <sz val="10"/>
      <name val="Arial"/>
      <family val="2"/>
    </font>
    <font>
      <b/>
      <u/>
      <sz val="10"/>
      <name val="Tahoma"/>
      <family val="2"/>
    </font>
    <font>
      <u/>
      <sz val="10"/>
      <name val="Tahoma"/>
      <family val="2"/>
    </font>
    <font>
      <sz val="10"/>
      <name val="MS Sans Serif"/>
      <family val="2"/>
    </font>
    <font>
      <u/>
      <sz val="10"/>
      <color indexed="12"/>
      <name val="Arial"/>
      <family val="2"/>
    </font>
    <font>
      <b/>
      <sz val="6"/>
      <name val="Tahoma"/>
      <family val="2"/>
    </font>
    <font>
      <sz val="5"/>
      <name val="Tahoma"/>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style="double">
        <color indexed="64"/>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s>
  <cellStyleXfs count="8">
    <xf numFmtId="0" fontId="0"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169" fontId="1" fillId="0" borderId="0" applyFon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0" borderId="0"/>
  </cellStyleXfs>
  <cellXfs count="166">
    <xf numFmtId="0" fontId="0" fillId="0" borderId="0" xfId="0"/>
    <xf numFmtId="0" fontId="1" fillId="0" borderId="0" xfId="2"/>
    <xf numFmtId="165" fontId="3" fillId="0" borderId="0" xfId="2" applyNumberFormat="1" applyFont="1"/>
    <xf numFmtId="0" fontId="2" fillId="2" borderId="4" xfId="2" applyFont="1" applyFill="1" applyBorder="1" applyAlignment="1">
      <alignment horizontal="left"/>
    </xf>
    <xf numFmtId="0" fontId="2" fillId="2" borderId="0" xfId="2" applyFont="1" applyFill="1" applyAlignment="1">
      <alignment horizontal="left"/>
    </xf>
    <xf numFmtId="0" fontId="2" fillId="2" borderId="0" xfId="2" applyFont="1" applyFill="1"/>
    <xf numFmtId="0" fontId="2" fillId="2" borderId="5" xfId="2" applyFont="1" applyFill="1" applyBorder="1"/>
    <xf numFmtId="0" fontId="2" fillId="0" borderId="4" xfId="2" applyFont="1" applyBorder="1"/>
    <xf numFmtId="0" fontId="2" fillId="0" borderId="0" xfId="2" applyFont="1"/>
    <xf numFmtId="0" fontId="5" fillId="0" borderId="0" xfId="2" applyFont="1" applyAlignment="1">
      <alignment horizontal="center"/>
    </xf>
    <xf numFmtId="0" fontId="5" fillId="0" borderId="0" xfId="2" applyFont="1" applyAlignment="1">
      <alignment horizontal="left"/>
    </xf>
    <xf numFmtId="0" fontId="5" fillId="0" borderId="0" xfId="2" applyFont="1" applyAlignment="1">
      <alignment vertical="center"/>
    </xf>
    <xf numFmtId="0" fontId="5" fillId="0" borderId="5" xfId="2" applyFont="1" applyBorder="1"/>
    <xf numFmtId="0" fontId="6" fillId="0" borderId="4" xfId="2" applyFont="1" applyBorder="1" applyAlignment="1">
      <alignment horizontal="left"/>
    </xf>
    <xf numFmtId="0" fontId="6" fillId="0" borderId="0" xfId="2" applyFont="1" applyAlignment="1">
      <alignment horizontal="left"/>
    </xf>
    <xf numFmtId="0" fontId="5" fillId="0" borderId="9" xfId="2" quotePrefix="1" applyFont="1" applyBorder="1" applyAlignment="1">
      <alignment horizontal="center"/>
    </xf>
    <xf numFmtId="0" fontId="7" fillId="0" borderId="0" xfId="2" quotePrefix="1" applyFont="1" applyAlignment="1">
      <alignment horizontal="center"/>
    </xf>
    <xf numFmtId="0" fontId="5" fillId="0" borderId="9" xfId="2" applyFont="1" applyBorder="1" applyAlignment="1">
      <alignment horizontal="center"/>
    </xf>
    <xf numFmtId="0" fontId="7" fillId="0" borderId="0" xfId="2" applyFont="1" applyAlignment="1">
      <alignment horizontal="left"/>
    </xf>
    <xf numFmtId="0" fontId="5" fillId="0" borderId="10" xfId="2" applyFont="1" applyBorder="1" applyAlignment="1">
      <alignment horizontal="right"/>
    </xf>
    <xf numFmtId="0" fontId="6" fillId="0" borderId="0" xfId="2" quotePrefix="1" applyFont="1" applyAlignment="1">
      <alignment horizontal="right"/>
    </xf>
    <xf numFmtId="0" fontId="6" fillId="0" borderId="5" xfId="2" applyFont="1" applyBorder="1" applyAlignment="1">
      <alignment horizontal="right"/>
    </xf>
    <xf numFmtId="0" fontId="7" fillId="0" borderId="4" xfId="2" applyFont="1" applyBorder="1"/>
    <xf numFmtId="0" fontId="6" fillId="0" borderId="0" xfId="2" applyFont="1"/>
    <xf numFmtId="167" fontId="5" fillId="0" borderId="9" xfId="2" applyNumberFormat="1" applyFont="1" applyBorder="1"/>
    <xf numFmtId="167" fontId="7" fillId="0" borderId="0" xfId="2" applyNumberFormat="1" applyFont="1"/>
    <xf numFmtId="167" fontId="5" fillId="0" borderId="10" xfId="2" applyNumberFormat="1" applyFont="1" applyBorder="1"/>
    <xf numFmtId="39" fontId="2" fillId="0" borderId="0" xfId="2" applyNumberFormat="1" applyFont="1"/>
    <xf numFmtId="167" fontId="8" fillId="0" borderId="0" xfId="2" applyNumberFormat="1" applyFont="1"/>
    <xf numFmtId="0" fontId="2" fillId="0" borderId="4" xfId="2" applyFont="1" applyBorder="1" applyAlignment="1">
      <alignment horizontal="left"/>
    </xf>
    <xf numFmtId="0" fontId="2" fillId="0" borderId="0" xfId="2" applyFont="1" applyAlignment="1">
      <alignment horizontal="left"/>
    </xf>
    <xf numFmtId="167" fontId="2" fillId="0" borderId="0" xfId="2" applyNumberFormat="1" applyFont="1"/>
    <xf numFmtId="167" fontId="2" fillId="0" borderId="5" xfId="2" applyNumberFormat="1" applyFont="1" applyBorder="1"/>
    <xf numFmtId="0" fontId="2" fillId="0" borderId="4" xfId="2" applyFont="1" applyBorder="1" applyAlignment="1">
      <alignment horizontal="left" indent="3"/>
    </xf>
    <xf numFmtId="10" fontId="1" fillId="0" borderId="0" xfId="1" applyNumberFormat="1" applyFont="1"/>
    <xf numFmtId="10" fontId="3" fillId="0" borderId="0" xfId="1" applyNumberFormat="1" applyFont="1"/>
    <xf numFmtId="167" fontId="2" fillId="0" borderId="9" xfId="2" applyNumberFormat="1" applyFont="1" applyBorder="1"/>
    <xf numFmtId="167" fontId="6" fillId="0" borderId="0" xfId="2" applyNumberFormat="1" applyFont="1"/>
    <xf numFmtId="167" fontId="2" fillId="0" borderId="10" xfId="2" applyNumberFormat="1" applyFont="1" applyBorder="1"/>
    <xf numFmtId="168" fontId="1" fillId="0" borderId="0" xfId="2" applyNumberFormat="1"/>
    <xf numFmtId="0" fontId="9" fillId="0" borderId="4" xfId="2" applyFont="1" applyBorder="1" applyAlignment="1">
      <alignment horizontal="left"/>
    </xf>
    <xf numFmtId="167" fontId="5" fillId="0" borderId="0" xfId="2" applyNumberFormat="1" applyFont="1"/>
    <xf numFmtId="167" fontId="5" fillId="0" borderId="5" xfId="2" applyNumberFormat="1" applyFont="1" applyBorder="1"/>
    <xf numFmtId="0" fontId="2" fillId="0" borderId="5" xfId="2" applyFont="1" applyBorder="1"/>
    <xf numFmtId="167" fontId="1" fillId="0" borderId="0" xfId="2" applyNumberFormat="1"/>
    <xf numFmtId="165" fontId="1" fillId="0" borderId="0" xfId="2" applyNumberFormat="1"/>
    <xf numFmtId="0" fontId="10" fillId="0" borderId="4" xfId="2" applyFont="1" applyBorder="1" applyAlignment="1">
      <alignment horizontal="left" indent="2"/>
    </xf>
    <xf numFmtId="0" fontId="5" fillId="0" borderId="4" xfId="2" applyFont="1" applyBorder="1" applyAlignment="1">
      <alignment horizontal="left"/>
    </xf>
    <xf numFmtId="167" fontId="5" fillId="0" borderId="11" xfId="2" applyNumberFormat="1" applyFont="1" applyBorder="1"/>
    <xf numFmtId="167" fontId="5" fillId="0" borderId="12" xfId="2" applyNumberFormat="1" applyFont="1" applyBorder="1"/>
    <xf numFmtId="167" fontId="11" fillId="0" borderId="0" xfId="2" applyNumberFormat="1" applyFont="1" applyAlignment="1">
      <alignment horizontal="right"/>
    </xf>
    <xf numFmtId="167" fontId="11" fillId="0" borderId="5" xfId="2" applyNumberFormat="1" applyFont="1" applyBorder="1" applyAlignment="1">
      <alignment horizontal="right"/>
    </xf>
    <xf numFmtId="167" fontId="2" fillId="0" borderId="5" xfId="2" applyNumberFormat="1" applyFont="1" applyBorder="1" applyAlignment="1">
      <alignment horizontal="left"/>
    </xf>
    <xf numFmtId="167" fontId="2" fillId="0" borderId="11" xfId="2" applyNumberFormat="1" applyFont="1" applyBorder="1"/>
    <xf numFmtId="167" fontId="2" fillId="0" borderId="12" xfId="2" applyNumberFormat="1" applyFont="1" applyBorder="1"/>
    <xf numFmtId="167" fontId="2" fillId="0" borderId="5" xfId="2" applyNumberFormat="1" applyFont="1" applyBorder="1" applyAlignment="1">
      <alignment horizontal="right"/>
    </xf>
    <xf numFmtId="0" fontId="2" fillId="0" borderId="5" xfId="2" applyFont="1" applyBorder="1" applyAlignment="1">
      <alignment horizontal="left"/>
    </xf>
    <xf numFmtId="0" fontId="7" fillId="0" borderId="4" xfId="2" applyFont="1" applyBorder="1" applyAlignment="1">
      <alignment horizontal="left"/>
    </xf>
    <xf numFmtId="0" fontId="12" fillId="0" borderId="0" xfId="2" applyFont="1"/>
    <xf numFmtId="0" fontId="13" fillId="0" borderId="0" xfId="2" applyFont="1"/>
    <xf numFmtId="167" fontId="2" fillId="0" borderId="0" xfId="2" applyNumberFormat="1" applyFont="1" applyAlignment="1">
      <alignment horizontal="left"/>
    </xf>
    <xf numFmtId="0" fontId="8" fillId="0" borderId="4" xfId="2" applyFont="1" applyBorder="1" applyAlignment="1">
      <alignment horizontal="left"/>
    </xf>
    <xf numFmtId="167" fontId="2" fillId="3" borderId="0" xfId="2" applyNumberFormat="1" applyFont="1" applyFill="1"/>
    <xf numFmtId="170" fontId="7" fillId="0" borderId="0" xfId="4" applyNumberFormat="1" applyFont="1" applyFill="1" applyBorder="1" applyAlignment="1" applyProtection="1"/>
    <xf numFmtId="171" fontId="2" fillId="0" borderId="0" xfId="2" applyNumberFormat="1" applyFont="1"/>
    <xf numFmtId="167" fontId="14" fillId="0" borderId="0" xfId="2" applyNumberFormat="1" applyFont="1" applyAlignment="1">
      <alignment horizontal="right"/>
    </xf>
    <xf numFmtId="167" fontId="14" fillId="0" borderId="5" xfId="2" applyNumberFormat="1" applyFont="1" applyBorder="1" applyAlignment="1">
      <alignment horizontal="right"/>
    </xf>
    <xf numFmtId="167" fontId="5" fillId="0" borderId="7" xfId="2" applyNumberFormat="1" applyFont="1" applyBorder="1"/>
    <xf numFmtId="167" fontId="5" fillId="0" borderId="8" xfId="2" applyNumberFormat="1" applyFont="1" applyBorder="1"/>
    <xf numFmtId="167" fontId="2" fillId="0" borderId="0" xfId="2" applyNumberFormat="1" applyFont="1" applyAlignment="1">
      <alignment horizontal="right"/>
    </xf>
    <xf numFmtId="167" fontId="2" fillId="0" borderId="7" xfId="2" applyNumberFormat="1" applyFont="1" applyBorder="1"/>
    <xf numFmtId="167" fontId="2" fillId="0" borderId="8" xfId="2" applyNumberFormat="1" applyFont="1" applyBorder="1"/>
    <xf numFmtId="14" fontId="2" fillId="0" borderId="4" xfId="2" quotePrefix="1" applyNumberFormat="1" applyFont="1" applyBorder="1" applyAlignment="1">
      <alignment horizontal="left"/>
    </xf>
    <xf numFmtId="14" fontId="2" fillId="0" borderId="0" xfId="2" quotePrefix="1" applyNumberFormat="1" applyFont="1" applyAlignment="1">
      <alignment horizontal="left"/>
    </xf>
    <xf numFmtId="0" fontId="2" fillId="0" borderId="6" xfId="2" applyFont="1" applyBorder="1"/>
    <xf numFmtId="0" fontId="2" fillId="0" borderId="7" xfId="2" applyFont="1" applyBorder="1"/>
    <xf numFmtId="39" fontId="2" fillId="0" borderId="7" xfId="2" applyNumberFormat="1" applyFont="1" applyBorder="1"/>
    <xf numFmtId="0" fontId="2" fillId="0" borderId="8" xfId="2" applyFont="1" applyBorder="1"/>
    <xf numFmtId="172" fontId="2" fillId="0" borderId="0" xfId="2" applyNumberFormat="1" applyFont="1"/>
    <xf numFmtId="164" fontId="1" fillId="0" borderId="0" xfId="2" applyNumberFormat="1" applyProtection="1">
      <protection locked="0"/>
    </xf>
    <xf numFmtId="1" fontId="1" fillId="0" borderId="0" xfId="2" applyNumberFormat="1" applyProtection="1">
      <protection locked="0"/>
    </xf>
    <xf numFmtId="164" fontId="15" fillId="0" borderId="4" xfId="2" applyNumberFormat="1" applyFont="1" applyBorder="1" applyProtection="1">
      <protection locked="0"/>
    </xf>
    <xf numFmtId="167" fontId="17" fillId="0" borderId="0" xfId="2" applyNumberFormat="1" applyFont="1" applyProtection="1">
      <protection locked="0"/>
    </xf>
    <xf numFmtId="167" fontId="17" fillId="0" borderId="0" xfId="2" applyNumberFormat="1" applyFont="1"/>
    <xf numFmtId="167" fontId="17" fillId="0" borderId="0" xfId="2" applyNumberFormat="1" applyFont="1" applyAlignment="1">
      <alignment vertical="center"/>
    </xf>
    <xf numFmtId="167" fontId="17" fillId="0" borderId="0" xfId="2" applyNumberFormat="1" applyFont="1" applyAlignment="1">
      <alignment horizontal="center"/>
    </xf>
    <xf numFmtId="167" fontId="17" fillId="0" borderId="5" xfId="2" applyNumberFormat="1" applyFont="1" applyBorder="1" applyProtection="1">
      <protection locked="0"/>
    </xf>
    <xf numFmtId="1" fontId="18" fillId="0" borderId="0" xfId="2" applyNumberFormat="1" applyFont="1" applyAlignment="1" applyProtection="1">
      <alignment horizontal="center"/>
      <protection locked="0"/>
    </xf>
    <xf numFmtId="164" fontId="19" fillId="0" borderId="4" xfId="2" applyNumberFormat="1" applyFont="1" applyBorder="1"/>
    <xf numFmtId="0" fontId="17" fillId="0" borderId="9" xfId="2" applyFont="1" applyBorder="1" applyAlignment="1">
      <alignment horizontal="center"/>
    </xf>
    <xf numFmtId="49" fontId="19" fillId="0" borderId="0" xfId="2" applyNumberFormat="1" applyFont="1" applyAlignment="1">
      <alignment horizontal="right"/>
    </xf>
    <xf numFmtId="167" fontId="17" fillId="0" borderId="9" xfId="2" applyNumberFormat="1" applyFont="1" applyBorder="1"/>
    <xf numFmtId="167" fontId="19" fillId="0" borderId="0" xfId="2" applyNumberFormat="1" applyFont="1" applyAlignment="1">
      <alignment horizontal="right"/>
    </xf>
    <xf numFmtId="167" fontId="17" fillId="0" borderId="10" xfId="2" applyNumberFormat="1" applyFont="1" applyBorder="1" applyAlignment="1" applyProtection="1">
      <alignment horizontal="right"/>
      <protection locked="0"/>
    </xf>
    <xf numFmtId="164" fontId="20" fillId="0" borderId="4" xfId="2" applyNumberFormat="1" applyFont="1" applyBorder="1"/>
    <xf numFmtId="167" fontId="20" fillId="0" borderId="0" xfId="2" applyNumberFormat="1" applyFont="1"/>
    <xf numFmtId="167" fontId="15" fillId="0" borderId="0" xfId="2" applyNumberFormat="1" applyFont="1" applyProtection="1">
      <protection locked="0"/>
    </xf>
    <xf numFmtId="167" fontId="15" fillId="0" borderId="5" xfId="2" applyNumberFormat="1" applyFont="1" applyBorder="1" applyProtection="1">
      <protection locked="0"/>
    </xf>
    <xf numFmtId="164" fontId="15" fillId="0" borderId="4" xfId="2" applyNumberFormat="1" applyFont="1" applyBorder="1"/>
    <xf numFmtId="167" fontId="15" fillId="0" borderId="0" xfId="2" applyNumberFormat="1" applyFont="1"/>
    <xf numFmtId="167" fontId="15" fillId="0" borderId="0" xfId="2" applyNumberFormat="1" applyFont="1" applyAlignment="1">
      <alignment horizontal="right"/>
    </xf>
    <xf numFmtId="167" fontId="15" fillId="0" borderId="5" xfId="2" applyNumberFormat="1" applyFont="1" applyBorder="1" applyAlignment="1">
      <alignment horizontal="right"/>
    </xf>
    <xf numFmtId="167" fontId="17" fillId="0" borderId="13" xfId="2" applyNumberFormat="1" applyFont="1" applyBorder="1"/>
    <xf numFmtId="167" fontId="17" fillId="0" borderId="13" xfId="2" applyNumberFormat="1" applyFont="1" applyBorder="1" applyAlignment="1">
      <alignment horizontal="right"/>
    </xf>
    <xf numFmtId="167" fontId="17" fillId="0" borderId="0" xfId="2" applyNumberFormat="1" applyFont="1" applyAlignment="1">
      <alignment horizontal="right"/>
    </xf>
    <xf numFmtId="167" fontId="17" fillId="0" borderId="14" xfId="2" applyNumberFormat="1" applyFont="1" applyBorder="1" applyAlignment="1">
      <alignment horizontal="right"/>
    </xf>
    <xf numFmtId="167" fontId="17" fillId="0" borderId="15" xfId="2" applyNumberFormat="1" applyFont="1" applyBorder="1"/>
    <xf numFmtId="167" fontId="17" fillId="0" borderId="15" xfId="2" applyNumberFormat="1" applyFont="1" applyBorder="1" applyAlignment="1">
      <alignment horizontal="right"/>
    </xf>
    <xf numFmtId="167" fontId="17" fillId="0" borderId="16" xfId="2" applyNumberFormat="1" applyFont="1" applyBorder="1" applyAlignment="1">
      <alignment horizontal="right"/>
    </xf>
    <xf numFmtId="164" fontId="15" fillId="0" borderId="4" xfId="2" applyNumberFormat="1" applyFont="1" applyBorder="1" applyAlignment="1">
      <alignment wrapText="1"/>
    </xf>
    <xf numFmtId="164" fontId="17" fillId="0" borderId="4" xfId="2" quotePrefix="1" applyNumberFormat="1" applyFont="1" applyBorder="1" applyAlignment="1">
      <alignment horizontal="left"/>
    </xf>
    <xf numFmtId="167" fontId="17" fillId="0" borderId="0" xfId="5" applyNumberFormat="1" applyFont="1"/>
    <xf numFmtId="167" fontId="17" fillId="0" borderId="5" xfId="2" applyNumberFormat="1" applyFont="1" applyBorder="1" applyAlignment="1">
      <alignment horizontal="right"/>
    </xf>
    <xf numFmtId="167" fontId="15" fillId="0" borderId="0" xfId="5" applyNumberFormat="1" applyFont="1"/>
    <xf numFmtId="164" fontId="15" fillId="0" borderId="4" xfId="2" quotePrefix="1" applyNumberFormat="1" applyFont="1" applyBorder="1" applyAlignment="1">
      <alignment horizontal="left"/>
    </xf>
    <xf numFmtId="167" fontId="15" fillId="0" borderId="0" xfId="2" quotePrefix="1" applyNumberFormat="1" applyFont="1" applyAlignment="1">
      <alignment horizontal="left"/>
    </xf>
    <xf numFmtId="164" fontId="15" fillId="0" borderId="4" xfId="6" applyNumberFormat="1" applyFont="1" applyBorder="1" applyAlignment="1" applyProtection="1">
      <alignment horizontal="left"/>
    </xf>
    <xf numFmtId="164" fontId="15" fillId="0" borderId="4" xfId="2" applyNumberFormat="1" applyFont="1" applyBorder="1" applyAlignment="1">
      <alignment horizontal="left"/>
    </xf>
    <xf numFmtId="173" fontId="1" fillId="0" borderId="0" xfId="2" applyNumberFormat="1" applyProtection="1">
      <protection locked="0"/>
    </xf>
    <xf numFmtId="167" fontId="17" fillId="0" borderId="0" xfId="7" applyNumberFormat="1" applyFont="1"/>
    <xf numFmtId="174" fontId="1" fillId="0" borderId="0" xfId="2" applyNumberFormat="1"/>
    <xf numFmtId="49" fontId="15" fillId="0" borderId="4" xfId="2" quotePrefix="1" applyNumberFormat="1" applyFont="1" applyBorder="1" applyAlignment="1" applyProtection="1">
      <alignment horizontal="left"/>
      <protection locked="0"/>
    </xf>
    <xf numFmtId="167" fontId="17" fillId="0" borderId="9" xfId="2" applyNumberFormat="1" applyFont="1" applyBorder="1" applyAlignment="1">
      <alignment horizontal="right"/>
    </xf>
    <xf numFmtId="167" fontId="17" fillId="0" borderId="10" xfId="2" applyNumberFormat="1" applyFont="1" applyBorder="1" applyAlignment="1">
      <alignment horizontal="right"/>
    </xf>
    <xf numFmtId="175" fontId="1" fillId="0" borderId="0" xfId="1" applyNumberFormat="1" applyFont="1" applyProtection="1">
      <protection locked="0"/>
    </xf>
    <xf numFmtId="164" fontId="17" fillId="0" borderId="4" xfId="2" quotePrefix="1" applyNumberFormat="1" applyFont="1" applyBorder="1" applyAlignment="1" applyProtection="1">
      <alignment horizontal="left"/>
      <protection locked="0"/>
    </xf>
    <xf numFmtId="167" fontId="17" fillId="0" borderId="15" xfId="5" applyNumberFormat="1" applyFont="1" applyBorder="1"/>
    <xf numFmtId="164" fontId="17" fillId="0" borderId="4" xfId="2" applyNumberFormat="1" applyFont="1" applyBorder="1" applyAlignment="1">
      <alignment horizontal="left"/>
    </xf>
    <xf numFmtId="167" fontId="17" fillId="0" borderId="11" xfId="2" applyNumberFormat="1" applyFont="1" applyBorder="1" applyAlignment="1">
      <alignment horizontal="right"/>
    </xf>
    <xf numFmtId="167" fontId="17" fillId="0" borderId="12" xfId="2" applyNumberFormat="1" applyFont="1" applyBorder="1" applyAlignment="1">
      <alignment horizontal="right"/>
    </xf>
    <xf numFmtId="167" fontId="15" fillId="3" borderId="0" xfId="2" applyNumberFormat="1" applyFont="1" applyFill="1" applyAlignment="1">
      <alignment horizontal="right"/>
    </xf>
    <xf numFmtId="167" fontId="15" fillId="0" borderId="11" xfId="5" applyNumberFormat="1" applyFont="1" applyBorder="1"/>
    <xf numFmtId="164" fontId="15" fillId="0" borderId="6" xfId="2" applyNumberFormat="1" applyFont="1" applyBorder="1" applyAlignment="1">
      <alignment horizontal="left"/>
    </xf>
    <xf numFmtId="167" fontId="15" fillId="0" borderId="7" xfId="2" applyNumberFormat="1" applyFont="1" applyBorder="1" applyAlignment="1">
      <alignment horizontal="right"/>
    </xf>
    <xf numFmtId="167" fontId="15" fillId="0" borderId="7" xfId="2" applyNumberFormat="1" applyFont="1" applyBorder="1" applyProtection="1">
      <protection locked="0"/>
    </xf>
    <xf numFmtId="167" fontId="15" fillId="0" borderId="8" xfId="2" applyNumberFormat="1" applyFont="1" applyBorder="1" applyProtection="1">
      <protection locked="0"/>
    </xf>
    <xf numFmtId="0" fontId="23" fillId="0" borderId="4" xfId="2" applyFont="1" applyBorder="1" applyAlignment="1">
      <alignment horizontal="left"/>
    </xf>
    <xf numFmtId="167" fontId="15" fillId="0" borderId="0" xfId="2" applyNumberFormat="1" applyFont="1" applyAlignment="1" applyProtection="1">
      <alignment horizontal="right"/>
      <protection locked="0"/>
    </xf>
    <xf numFmtId="22" fontId="24" fillId="0" borderId="5" xfId="2" applyNumberFormat="1" applyFont="1" applyBorder="1"/>
    <xf numFmtId="164" fontId="15" fillId="0" borderId="6" xfId="2" applyNumberFormat="1" applyFont="1" applyBorder="1" applyProtection="1">
      <protection locked="0"/>
    </xf>
    <xf numFmtId="167" fontId="15" fillId="0" borderId="7" xfId="2" applyNumberFormat="1" applyFont="1" applyBorder="1" applyAlignment="1" applyProtection="1">
      <alignment horizontal="right"/>
      <protection locked="0"/>
    </xf>
    <xf numFmtId="164" fontId="15" fillId="0" borderId="0" xfId="2" applyNumberFormat="1" applyFont="1" applyProtection="1">
      <protection locked="0"/>
    </xf>
    <xf numFmtId="164" fontId="2" fillId="2" borderId="1" xfId="2" applyNumberFormat="1" applyFont="1" applyFill="1" applyBorder="1" applyAlignment="1">
      <alignment horizontal="center"/>
    </xf>
    <xf numFmtId="164" fontId="2" fillId="2" borderId="2" xfId="2" applyNumberFormat="1" applyFont="1" applyFill="1" applyBorder="1" applyAlignment="1">
      <alignment horizontal="center"/>
    </xf>
    <xf numFmtId="164" fontId="2" fillId="2" borderId="3" xfId="2" applyNumberFormat="1" applyFont="1" applyFill="1" applyBorder="1" applyAlignment="1">
      <alignment horizontal="center"/>
    </xf>
    <xf numFmtId="0" fontId="2" fillId="2" borderId="4" xfId="2" applyFont="1" applyFill="1" applyBorder="1" applyAlignment="1">
      <alignment horizontal="center"/>
    </xf>
    <xf numFmtId="0" fontId="2" fillId="2" borderId="0" xfId="2" applyFont="1" applyFill="1" applyAlignment="1">
      <alignment horizontal="center"/>
    </xf>
    <xf numFmtId="0" fontId="2" fillId="2" borderId="5" xfId="2" applyFont="1" applyFill="1" applyBorder="1" applyAlignment="1">
      <alignment horizontal="center"/>
    </xf>
    <xf numFmtId="0" fontId="2" fillId="2" borderId="6" xfId="2" applyFont="1" applyFill="1" applyBorder="1" applyAlignment="1">
      <alignment horizontal="center"/>
    </xf>
    <xf numFmtId="0" fontId="2" fillId="2" borderId="7" xfId="2" applyFont="1" applyFill="1" applyBorder="1" applyAlignment="1">
      <alignment horizontal="center"/>
    </xf>
    <xf numFmtId="0" fontId="2" fillId="2" borderId="8" xfId="2" applyFont="1" applyFill="1" applyBorder="1" applyAlignment="1">
      <alignment horizontal="center"/>
    </xf>
    <xf numFmtId="166" fontId="4" fillId="0" borderId="1" xfId="3" applyFont="1" applyFill="1" applyBorder="1" applyAlignment="1" applyProtection="1">
      <alignment horizontal="center"/>
    </xf>
    <xf numFmtId="166" fontId="4" fillId="0" borderId="2" xfId="3" applyFont="1" applyFill="1" applyBorder="1" applyAlignment="1" applyProtection="1">
      <alignment horizontal="center"/>
    </xf>
    <xf numFmtId="166" fontId="4" fillId="0" borderId="3" xfId="3" applyFont="1" applyFill="1" applyBorder="1" applyAlignment="1" applyProtection="1">
      <alignment horizontal="center"/>
    </xf>
    <xf numFmtId="164" fontId="15" fillId="2" borderId="1" xfId="2" applyNumberFormat="1" applyFont="1" applyFill="1" applyBorder="1" applyAlignment="1">
      <alignment horizontal="center"/>
    </xf>
    <xf numFmtId="164" fontId="15" fillId="2" borderId="2" xfId="2" applyNumberFormat="1" applyFont="1" applyFill="1" applyBorder="1" applyAlignment="1">
      <alignment horizontal="center"/>
    </xf>
    <xf numFmtId="164" fontId="15" fillId="2" borderId="3" xfId="2" applyNumberFormat="1" applyFont="1" applyFill="1" applyBorder="1" applyAlignment="1">
      <alignment horizontal="center"/>
    </xf>
    <xf numFmtId="164" fontId="15" fillId="2" borderId="4" xfId="2" applyNumberFormat="1" applyFont="1" applyFill="1" applyBorder="1" applyAlignment="1">
      <alignment horizontal="center"/>
    </xf>
    <xf numFmtId="164" fontId="15" fillId="2" borderId="0" xfId="2" applyNumberFormat="1" applyFont="1" applyFill="1" applyAlignment="1">
      <alignment horizontal="center"/>
    </xf>
    <xf numFmtId="164" fontId="15" fillId="2" borderId="5" xfId="2" applyNumberFormat="1" applyFont="1" applyFill="1" applyBorder="1" applyAlignment="1">
      <alignment horizontal="center"/>
    </xf>
    <xf numFmtId="164" fontId="15" fillId="2" borderId="6" xfId="2" applyNumberFormat="1" applyFont="1" applyFill="1" applyBorder="1" applyAlignment="1">
      <alignment horizontal="center"/>
    </xf>
    <xf numFmtId="164" fontId="15" fillId="2" borderId="7" xfId="2" applyNumberFormat="1" applyFont="1" applyFill="1" applyBorder="1" applyAlignment="1">
      <alignment horizontal="center"/>
    </xf>
    <xf numFmtId="164" fontId="15" fillId="2" borderId="8" xfId="2" applyNumberFormat="1" applyFont="1" applyFill="1" applyBorder="1" applyAlignment="1">
      <alignment horizontal="center"/>
    </xf>
    <xf numFmtId="164" fontId="16" fillId="0" borderId="1" xfId="2" applyNumberFormat="1" applyFont="1" applyBorder="1" applyAlignment="1">
      <alignment horizontal="center"/>
    </xf>
    <xf numFmtId="164" fontId="16" fillId="0" borderId="2" xfId="2" applyNumberFormat="1" applyFont="1" applyBorder="1" applyAlignment="1">
      <alignment horizontal="center"/>
    </xf>
    <xf numFmtId="164" fontId="16" fillId="0" borderId="3" xfId="2" applyNumberFormat="1" applyFont="1" applyBorder="1" applyAlignment="1">
      <alignment horizontal="center"/>
    </xf>
  </cellXfs>
  <cellStyles count="8">
    <cellStyle name="Hipervínculo 2" xfId="6" xr:uid="{138D0AB0-EB94-4F24-96FB-206C6DDB18BE}"/>
    <cellStyle name="Millares 3" xfId="3" xr:uid="{34D6EEB6-C176-4B0E-8094-27AEB1D6EA20}"/>
    <cellStyle name="Moneda 2" xfId="4" xr:uid="{A75C2ACA-3213-4CF7-BF52-EB3015EACBF8}"/>
    <cellStyle name="Normal" xfId="0" builtinId="0"/>
    <cellStyle name="Normal 2 3" xfId="7" xr:uid="{7A44E5DA-8557-4DC6-B4F9-13528AF7F080}"/>
    <cellStyle name="Normal 4" xfId="2" xr:uid="{A1AB4BE9-2C14-4C2A-A52B-73A1066E09A6}"/>
    <cellStyle name="Normal_ESTARESULTAGOSTOJULIO2003" xfId="5" xr:uid="{6F76CB44-F28A-4A38-A822-E0F43F8D629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CC8B-7C2C-461F-BC0D-6060B0C6DE54}">
  <sheetPr>
    <pageSetUpPr fitToPage="1"/>
  </sheetPr>
  <dimension ref="C1:P99"/>
  <sheetViews>
    <sheetView showGridLines="0" tabSelected="1" zoomScale="50" zoomScaleNormal="50" zoomScaleSheetLayoutView="70" workbookViewId="0">
      <selection activeCell="M7" sqref="M7"/>
    </sheetView>
  </sheetViews>
  <sheetFormatPr baseColWidth="10" defaultRowHeight="20.399999999999999" x14ac:dyDescent="0.35"/>
  <cols>
    <col min="1" max="2" width="14.33203125" style="1" customWidth="1"/>
    <col min="3" max="3" width="63" style="8" customWidth="1"/>
    <col min="4" max="4" width="1.109375" style="8" customWidth="1"/>
    <col min="5" max="5" width="19.88671875" style="8" bestFit="1" customWidth="1"/>
    <col min="6" max="6" width="1" style="8" customWidth="1"/>
    <col min="7" max="7" width="19.88671875" style="8" bestFit="1" customWidth="1"/>
    <col min="8" max="8" width="1" style="8" customWidth="1"/>
    <col min="9" max="9" width="25.88671875" style="8" bestFit="1" customWidth="1"/>
    <col min="10" max="10" width="0.6640625" style="8" customWidth="1"/>
    <col min="11" max="11" width="26.6640625" style="8" bestFit="1" customWidth="1"/>
    <col min="12" max="12" width="2" style="1" bestFit="1" customWidth="1"/>
    <col min="13" max="13" width="24.109375" style="1" customWidth="1"/>
    <col min="14" max="14" width="16.33203125" style="2" bestFit="1" customWidth="1"/>
    <col min="15" max="15" width="20.5546875" style="1" bestFit="1" customWidth="1"/>
    <col min="16" max="16" width="14.6640625" style="1" bestFit="1" customWidth="1"/>
    <col min="17" max="17" width="11.5546875" style="1"/>
    <col min="18" max="18" width="14.6640625" style="1" customWidth="1"/>
    <col min="19" max="258" width="11.5546875" style="1"/>
    <col min="259" max="259" width="63" style="1" customWidth="1"/>
    <col min="260" max="260" width="1.109375" style="1" customWidth="1"/>
    <col min="261" max="261" width="18" style="1" bestFit="1" customWidth="1"/>
    <col min="262" max="262" width="1" style="1" customWidth="1"/>
    <col min="263" max="263" width="18.33203125" style="1" bestFit="1" customWidth="1"/>
    <col min="264" max="264" width="1" style="1" customWidth="1"/>
    <col min="265" max="265" width="23.5546875" style="1" bestFit="1" customWidth="1"/>
    <col min="266" max="266" width="0.6640625" style="1" customWidth="1"/>
    <col min="267" max="267" width="26.6640625" style="1" bestFit="1" customWidth="1"/>
    <col min="268" max="268" width="2" style="1" bestFit="1" customWidth="1"/>
    <col min="269" max="269" width="24.109375" style="1" customWidth="1"/>
    <col min="270" max="270" width="16.33203125" style="1" bestFit="1" customWidth="1"/>
    <col min="271" max="271" width="11.5546875" style="1"/>
    <col min="272" max="272" width="14.6640625" style="1" bestFit="1" customWidth="1"/>
    <col min="273" max="273" width="11.5546875" style="1"/>
    <col min="274" max="274" width="14.6640625" style="1" customWidth="1"/>
    <col min="275" max="514" width="11.5546875" style="1"/>
    <col min="515" max="515" width="63" style="1" customWidth="1"/>
    <col min="516" max="516" width="1.109375" style="1" customWidth="1"/>
    <col min="517" max="517" width="18" style="1" bestFit="1" customWidth="1"/>
    <col min="518" max="518" width="1" style="1" customWidth="1"/>
    <col min="519" max="519" width="18.33203125" style="1" bestFit="1" customWidth="1"/>
    <col min="520" max="520" width="1" style="1" customWidth="1"/>
    <col min="521" max="521" width="23.5546875" style="1" bestFit="1" customWidth="1"/>
    <col min="522" max="522" width="0.6640625" style="1" customWidth="1"/>
    <col min="523" max="523" width="26.6640625" style="1" bestFit="1" customWidth="1"/>
    <col min="524" max="524" width="2" style="1" bestFit="1" customWidth="1"/>
    <col min="525" max="525" width="24.109375" style="1" customWidth="1"/>
    <col min="526" max="526" width="16.33203125" style="1" bestFit="1" customWidth="1"/>
    <col min="527" max="527" width="11.5546875" style="1"/>
    <col min="528" max="528" width="14.6640625" style="1" bestFit="1" customWidth="1"/>
    <col min="529" max="529" width="11.5546875" style="1"/>
    <col min="530" max="530" width="14.6640625" style="1" customWidth="1"/>
    <col min="531" max="770" width="11.5546875" style="1"/>
    <col min="771" max="771" width="63" style="1" customWidth="1"/>
    <col min="772" max="772" width="1.109375" style="1" customWidth="1"/>
    <col min="773" max="773" width="18" style="1" bestFit="1" customWidth="1"/>
    <col min="774" max="774" width="1" style="1" customWidth="1"/>
    <col min="775" max="775" width="18.33203125" style="1" bestFit="1" customWidth="1"/>
    <col min="776" max="776" width="1" style="1" customWidth="1"/>
    <col min="777" max="777" width="23.5546875" style="1" bestFit="1" customWidth="1"/>
    <col min="778" max="778" width="0.6640625" style="1" customWidth="1"/>
    <col min="779" max="779" width="26.6640625" style="1" bestFit="1" customWidth="1"/>
    <col min="780" max="780" width="2" style="1" bestFit="1" customWidth="1"/>
    <col min="781" max="781" width="24.109375" style="1" customWidth="1"/>
    <col min="782" max="782" width="16.33203125" style="1" bestFit="1" customWidth="1"/>
    <col min="783" max="783" width="11.5546875" style="1"/>
    <col min="784" max="784" width="14.6640625" style="1" bestFit="1" customWidth="1"/>
    <col min="785" max="785" width="11.5546875" style="1"/>
    <col min="786" max="786" width="14.6640625" style="1" customWidth="1"/>
    <col min="787" max="1026" width="11.5546875" style="1"/>
    <col min="1027" max="1027" width="63" style="1" customWidth="1"/>
    <col min="1028" max="1028" width="1.109375" style="1" customWidth="1"/>
    <col min="1029" max="1029" width="18" style="1" bestFit="1" customWidth="1"/>
    <col min="1030" max="1030" width="1" style="1" customWidth="1"/>
    <col min="1031" max="1031" width="18.33203125" style="1" bestFit="1" customWidth="1"/>
    <col min="1032" max="1032" width="1" style="1" customWidth="1"/>
    <col min="1033" max="1033" width="23.5546875" style="1" bestFit="1" customWidth="1"/>
    <col min="1034" max="1034" width="0.6640625" style="1" customWidth="1"/>
    <col min="1035" max="1035" width="26.6640625" style="1" bestFit="1" customWidth="1"/>
    <col min="1036" max="1036" width="2" style="1" bestFit="1" customWidth="1"/>
    <col min="1037" max="1037" width="24.109375" style="1" customWidth="1"/>
    <col min="1038" max="1038" width="16.33203125" style="1" bestFit="1" customWidth="1"/>
    <col min="1039" max="1039" width="11.5546875" style="1"/>
    <col min="1040" max="1040" width="14.6640625" style="1" bestFit="1" customWidth="1"/>
    <col min="1041" max="1041" width="11.5546875" style="1"/>
    <col min="1042" max="1042" width="14.6640625" style="1" customWidth="1"/>
    <col min="1043" max="1282" width="11.5546875" style="1"/>
    <col min="1283" max="1283" width="63" style="1" customWidth="1"/>
    <col min="1284" max="1284" width="1.109375" style="1" customWidth="1"/>
    <col min="1285" max="1285" width="18" style="1" bestFit="1" customWidth="1"/>
    <col min="1286" max="1286" width="1" style="1" customWidth="1"/>
    <col min="1287" max="1287" width="18.33203125" style="1" bestFit="1" customWidth="1"/>
    <col min="1288" max="1288" width="1" style="1" customWidth="1"/>
    <col min="1289" max="1289" width="23.5546875" style="1" bestFit="1" customWidth="1"/>
    <col min="1290" max="1290" width="0.6640625" style="1" customWidth="1"/>
    <col min="1291" max="1291" width="26.6640625" style="1" bestFit="1" customWidth="1"/>
    <col min="1292" max="1292" width="2" style="1" bestFit="1" customWidth="1"/>
    <col min="1293" max="1293" width="24.109375" style="1" customWidth="1"/>
    <col min="1294" max="1294" width="16.33203125" style="1" bestFit="1" customWidth="1"/>
    <col min="1295" max="1295" width="11.5546875" style="1"/>
    <col min="1296" max="1296" width="14.6640625" style="1" bestFit="1" customWidth="1"/>
    <col min="1297" max="1297" width="11.5546875" style="1"/>
    <col min="1298" max="1298" width="14.6640625" style="1" customWidth="1"/>
    <col min="1299" max="1538" width="11.5546875" style="1"/>
    <col min="1539" max="1539" width="63" style="1" customWidth="1"/>
    <col min="1540" max="1540" width="1.109375" style="1" customWidth="1"/>
    <col min="1541" max="1541" width="18" style="1" bestFit="1" customWidth="1"/>
    <col min="1542" max="1542" width="1" style="1" customWidth="1"/>
    <col min="1543" max="1543" width="18.33203125" style="1" bestFit="1" customWidth="1"/>
    <col min="1544" max="1544" width="1" style="1" customWidth="1"/>
    <col min="1545" max="1545" width="23.5546875" style="1" bestFit="1" customWidth="1"/>
    <col min="1546" max="1546" width="0.6640625" style="1" customWidth="1"/>
    <col min="1547" max="1547" width="26.6640625" style="1" bestFit="1" customWidth="1"/>
    <col min="1548" max="1548" width="2" style="1" bestFit="1" customWidth="1"/>
    <col min="1549" max="1549" width="24.109375" style="1" customWidth="1"/>
    <col min="1550" max="1550" width="16.33203125" style="1" bestFit="1" customWidth="1"/>
    <col min="1551" max="1551" width="11.5546875" style="1"/>
    <col min="1552" max="1552" width="14.6640625" style="1" bestFit="1" customWidth="1"/>
    <col min="1553" max="1553" width="11.5546875" style="1"/>
    <col min="1554" max="1554" width="14.6640625" style="1" customWidth="1"/>
    <col min="1555" max="1794" width="11.5546875" style="1"/>
    <col min="1795" max="1795" width="63" style="1" customWidth="1"/>
    <col min="1796" max="1796" width="1.109375" style="1" customWidth="1"/>
    <col min="1797" max="1797" width="18" style="1" bestFit="1" customWidth="1"/>
    <col min="1798" max="1798" width="1" style="1" customWidth="1"/>
    <col min="1799" max="1799" width="18.33203125" style="1" bestFit="1" customWidth="1"/>
    <col min="1800" max="1800" width="1" style="1" customWidth="1"/>
    <col min="1801" max="1801" width="23.5546875" style="1" bestFit="1" customWidth="1"/>
    <col min="1802" max="1802" width="0.6640625" style="1" customWidth="1"/>
    <col min="1803" max="1803" width="26.6640625" style="1" bestFit="1" customWidth="1"/>
    <col min="1804" max="1804" width="2" style="1" bestFit="1" customWidth="1"/>
    <col min="1805" max="1805" width="24.109375" style="1" customWidth="1"/>
    <col min="1806" max="1806" width="16.33203125" style="1" bestFit="1" customWidth="1"/>
    <col min="1807" max="1807" width="11.5546875" style="1"/>
    <col min="1808" max="1808" width="14.6640625" style="1" bestFit="1" customWidth="1"/>
    <col min="1809" max="1809" width="11.5546875" style="1"/>
    <col min="1810" max="1810" width="14.6640625" style="1" customWidth="1"/>
    <col min="1811" max="2050" width="11.5546875" style="1"/>
    <col min="2051" max="2051" width="63" style="1" customWidth="1"/>
    <col min="2052" max="2052" width="1.109375" style="1" customWidth="1"/>
    <col min="2053" max="2053" width="18" style="1" bestFit="1" customWidth="1"/>
    <col min="2054" max="2054" width="1" style="1" customWidth="1"/>
    <col min="2055" max="2055" width="18.33203125" style="1" bestFit="1" customWidth="1"/>
    <col min="2056" max="2056" width="1" style="1" customWidth="1"/>
    <col min="2057" max="2057" width="23.5546875" style="1" bestFit="1" customWidth="1"/>
    <col min="2058" max="2058" width="0.6640625" style="1" customWidth="1"/>
    <col min="2059" max="2059" width="26.6640625" style="1" bestFit="1" customWidth="1"/>
    <col min="2060" max="2060" width="2" style="1" bestFit="1" customWidth="1"/>
    <col min="2061" max="2061" width="24.109375" style="1" customWidth="1"/>
    <col min="2062" max="2062" width="16.33203125" style="1" bestFit="1" customWidth="1"/>
    <col min="2063" max="2063" width="11.5546875" style="1"/>
    <col min="2064" max="2064" width="14.6640625" style="1" bestFit="1" customWidth="1"/>
    <col min="2065" max="2065" width="11.5546875" style="1"/>
    <col min="2066" max="2066" width="14.6640625" style="1" customWidth="1"/>
    <col min="2067" max="2306" width="11.5546875" style="1"/>
    <col min="2307" max="2307" width="63" style="1" customWidth="1"/>
    <col min="2308" max="2308" width="1.109375" style="1" customWidth="1"/>
    <col min="2309" max="2309" width="18" style="1" bestFit="1" customWidth="1"/>
    <col min="2310" max="2310" width="1" style="1" customWidth="1"/>
    <col min="2311" max="2311" width="18.33203125" style="1" bestFit="1" customWidth="1"/>
    <col min="2312" max="2312" width="1" style="1" customWidth="1"/>
    <col min="2313" max="2313" width="23.5546875" style="1" bestFit="1" customWidth="1"/>
    <col min="2314" max="2314" width="0.6640625" style="1" customWidth="1"/>
    <col min="2315" max="2315" width="26.6640625" style="1" bestFit="1" customWidth="1"/>
    <col min="2316" max="2316" width="2" style="1" bestFit="1" customWidth="1"/>
    <col min="2317" max="2317" width="24.109375" style="1" customWidth="1"/>
    <col min="2318" max="2318" width="16.33203125" style="1" bestFit="1" customWidth="1"/>
    <col min="2319" max="2319" width="11.5546875" style="1"/>
    <col min="2320" max="2320" width="14.6640625" style="1" bestFit="1" customWidth="1"/>
    <col min="2321" max="2321" width="11.5546875" style="1"/>
    <col min="2322" max="2322" width="14.6640625" style="1" customWidth="1"/>
    <col min="2323" max="2562" width="11.5546875" style="1"/>
    <col min="2563" max="2563" width="63" style="1" customWidth="1"/>
    <col min="2564" max="2564" width="1.109375" style="1" customWidth="1"/>
    <col min="2565" max="2565" width="18" style="1" bestFit="1" customWidth="1"/>
    <col min="2566" max="2566" width="1" style="1" customWidth="1"/>
    <col min="2567" max="2567" width="18.33203125" style="1" bestFit="1" customWidth="1"/>
    <col min="2568" max="2568" width="1" style="1" customWidth="1"/>
    <col min="2569" max="2569" width="23.5546875" style="1" bestFit="1" customWidth="1"/>
    <col min="2570" max="2570" width="0.6640625" style="1" customWidth="1"/>
    <col min="2571" max="2571" width="26.6640625" style="1" bestFit="1" customWidth="1"/>
    <col min="2572" max="2572" width="2" style="1" bestFit="1" customWidth="1"/>
    <col min="2573" max="2573" width="24.109375" style="1" customWidth="1"/>
    <col min="2574" max="2574" width="16.33203125" style="1" bestFit="1" customWidth="1"/>
    <col min="2575" max="2575" width="11.5546875" style="1"/>
    <col min="2576" max="2576" width="14.6640625" style="1" bestFit="1" customWidth="1"/>
    <col min="2577" max="2577" width="11.5546875" style="1"/>
    <col min="2578" max="2578" width="14.6640625" style="1" customWidth="1"/>
    <col min="2579" max="2818" width="11.5546875" style="1"/>
    <col min="2819" max="2819" width="63" style="1" customWidth="1"/>
    <col min="2820" max="2820" width="1.109375" style="1" customWidth="1"/>
    <col min="2821" max="2821" width="18" style="1" bestFit="1" customWidth="1"/>
    <col min="2822" max="2822" width="1" style="1" customWidth="1"/>
    <col min="2823" max="2823" width="18.33203125" style="1" bestFit="1" customWidth="1"/>
    <col min="2824" max="2824" width="1" style="1" customWidth="1"/>
    <col min="2825" max="2825" width="23.5546875" style="1" bestFit="1" customWidth="1"/>
    <col min="2826" max="2826" width="0.6640625" style="1" customWidth="1"/>
    <col min="2827" max="2827" width="26.6640625" style="1" bestFit="1" customWidth="1"/>
    <col min="2828" max="2828" width="2" style="1" bestFit="1" customWidth="1"/>
    <col min="2829" max="2829" width="24.109375" style="1" customWidth="1"/>
    <col min="2830" max="2830" width="16.33203125" style="1" bestFit="1" customWidth="1"/>
    <col min="2831" max="2831" width="11.5546875" style="1"/>
    <col min="2832" max="2832" width="14.6640625" style="1" bestFit="1" customWidth="1"/>
    <col min="2833" max="2833" width="11.5546875" style="1"/>
    <col min="2834" max="2834" width="14.6640625" style="1" customWidth="1"/>
    <col min="2835" max="3074" width="11.5546875" style="1"/>
    <col min="3075" max="3075" width="63" style="1" customWidth="1"/>
    <col min="3076" max="3076" width="1.109375" style="1" customWidth="1"/>
    <col min="3077" max="3077" width="18" style="1" bestFit="1" customWidth="1"/>
    <col min="3078" max="3078" width="1" style="1" customWidth="1"/>
    <col min="3079" max="3079" width="18.33203125" style="1" bestFit="1" customWidth="1"/>
    <col min="3080" max="3080" width="1" style="1" customWidth="1"/>
    <col min="3081" max="3081" width="23.5546875" style="1" bestFit="1" customWidth="1"/>
    <col min="3082" max="3082" width="0.6640625" style="1" customWidth="1"/>
    <col min="3083" max="3083" width="26.6640625" style="1" bestFit="1" customWidth="1"/>
    <col min="3084" max="3084" width="2" style="1" bestFit="1" customWidth="1"/>
    <col min="3085" max="3085" width="24.109375" style="1" customWidth="1"/>
    <col min="3086" max="3086" width="16.33203125" style="1" bestFit="1" customWidth="1"/>
    <col min="3087" max="3087" width="11.5546875" style="1"/>
    <col min="3088" max="3088" width="14.6640625" style="1" bestFit="1" customWidth="1"/>
    <col min="3089" max="3089" width="11.5546875" style="1"/>
    <col min="3090" max="3090" width="14.6640625" style="1" customWidth="1"/>
    <col min="3091" max="3330" width="11.5546875" style="1"/>
    <col min="3331" max="3331" width="63" style="1" customWidth="1"/>
    <col min="3332" max="3332" width="1.109375" style="1" customWidth="1"/>
    <col min="3333" max="3333" width="18" style="1" bestFit="1" customWidth="1"/>
    <col min="3334" max="3334" width="1" style="1" customWidth="1"/>
    <col min="3335" max="3335" width="18.33203125" style="1" bestFit="1" customWidth="1"/>
    <col min="3336" max="3336" width="1" style="1" customWidth="1"/>
    <col min="3337" max="3337" width="23.5546875" style="1" bestFit="1" customWidth="1"/>
    <col min="3338" max="3338" width="0.6640625" style="1" customWidth="1"/>
    <col min="3339" max="3339" width="26.6640625" style="1" bestFit="1" customWidth="1"/>
    <col min="3340" max="3340" width="2" style="1" bestFit="1" customWidth="1"/>
    <col min="3341" max="3341" width="24.109375" style="1" customWidth="1"/>
    <col min="3342" max="3342" width="16.33203125" style="1" bestFit="1" customWidth="1"/>
    <col min="3343" max="3343" width="11.5546875" style="1"/>
    <col min="3344" max="3344" width="14.6640625" style="1" bestFit="1" customWidth="1"/>
    <col min="3345" max="3345" width="11.5546875" style="1"/>
    <col min="3346" max="3346" width="14.6640625" style="1" customWidth="1"/>
    <col min="3347" max="3586" width="11.5546875" style="1"/>
    <col min="3587" max="3587" width="63" style="1" customWidth="1"/>
    <col min="3588" max="3588" width="1.109375" style="1" customWidth="1"/>
    <col min="3589" max="3589" width="18" style="1" bestFit="1" customWidth="1"/>
    <col min="3590" max="3590" width="1" style="1" customWidth="1"/>
    <col min="3591" max="3591" width="18.33203125" style="1" bestFit="1" customWidth="1"/>
    <col min="3592" max="3592" width="1" style="1" customWidth="1"/>
    <col min="3593" max="3593" width="23.5546875" style="1" bestFit="1" customWidth="1"/>
    <col min="3594" max="3594" width="0.6640625" style="1" customWidth="1"/>
    <col min="3595" max="3595" width="26.6640625" style="1" bestFit="1" customWidth="1"/>
    <col min="3596" max="3596" width="2" style="1" bestFit="1" customWidth="1"/>
    <col min="3597" max="3597" width="24.109375" style="1" customWidth="1"/>
    <col min="3598" max="3598" width="16.33203125" style="1" bestFit="1" customWidth="1"/>
    <col min="3599" max="3599" width="11.5546875" style="1"/>
    <col min="3600" max="3600" width="14.6640625" style="1" bestFit="1" customWidth="1"/>
    <col min="3601" max="3601" width="11.5546875" style="1"/>
    <col min="3602" max="3602" width="14.6640625" style="1" customWidth="1"/>
    <col min="3603" max="3842" width="11.5546875" style="1"/>
    <col min="3843" max="3843" width="63" style="1" customWidth="1"/>
    <col min="3844" max="3844" width="1.109375" style="1" customWidth="1"/>
    <col min="3845" max="3845" width="18" style="1" bestFit="1" customWidth="1"/>
    <col min="3846" max="3846" width="1" style="1" customWidth="1"/>
    <col min="3847" max="3847" width="18.33203125" style="1" bestFit="1" customWidth="1"/>
    <col min="3848" max="3848" width="1" style="1" customWidth="1"/>
    <col min="3849" max="3849" width="23.5546875" style="1" bestFit="1" customWidth="1"/>
    <col min="3850" max="3850" width="0.6640625" style="1" customWidth="1"/>
    <col min="3851" max="3851" width="26.6640625" style="1" bestFit="1" customWidth="1"/>
    <col min="3852" max="3852" width="2" style="1" bestFit="1" customWidth="1"/>
    <col min="3853" max="3853" width="24.109375" style="1" customWidth="1"/>
    <col min="3854" max="3854" width="16.33203125" style="1" bestFit="1" customWidth="1"/>
    <col min="3855" max="3855" width="11.5546875" style="1"/>
    <col min="3856" max="3856" width="14.6640625" style="1" bestFit="1" customWidth="1"/>
    <col min="3857" max="3857" width="11.5546875" style="1"/>
    <col min="3858" max="3858" width="14.6640625" style="1" customWidth="1"/>
    <col min="3859" max="4098" width="11.5546875" style="1"/>
    <col min="4099" max="4099" width="63" style="1" customWidth="1"/>
    <col min="4100" max="4100" width="1.109375" style="1" customWidth="1"/>
    <col min="4101" max="4101" width="18" style="1" bestFit="1" customWidth="1"/>
    <col min="4102" max="4102" width="1" style="1" customWidth="1"/>
    <col min="4103" max="4103" width="18.33203125" style="1" bestFit="1" customWidth="1"/>
    <col min="4104" max="4104" width="1" style="1" customWidth="1"/>
    <col min="4105" max="4105" width="23.5546875" style="1" bestFit="1" customWidth="1"/>
    <col min="4106" max="4106" width="0.6640625" style="1" customWidth="1"/>
    <col min="4107" max="4107" width="26.6640625" style="1" bestFit="1" customWidth="1"/>
    <col min="4108" max="4108" width="2" style="1" bestFit="1" customWidth="1"/>
    <col min="4109" max="4109" width="24.109375" style="1" customWidth="1"/>
    <col min="4110" max="4110" width="16.33203125" style="1" bestFit="1" customWidth="1"/>
    <col min="4111" max="4111" width="11.5546875" style="1"/>
    <col min="4112" max="4112" width="14.6640625" style="1" bestFit="1" customWidth="1"/>
    <col min="4113" max="4113" width="11.5546875" style="1"/>
    <col min="4114" max="4114" width="14.6640625" style="1" customWidth="1"/>
    <col min="4115" max="4354" width="11.5546875" style="1"/>
    <col min="4355" max="4355" width="63" style="1" customWidth="1"/>
    <col min="4356" max="4356" width="1.109375" style="1" customWidth="1"/>
    <col min="4357" max="4357" width="18" style="1" bestFit="1" customWidth="1"/>
    <col min="4358" max="4358" width="1" style="1" customWidth="1"/>
    <col min="4359" max="4359" width="18.33203125" style="1" bestFit="1" customWidth="1"/>
    <col min="4360" max="4360" width="1" style="1" customWidth="1"/>
    <col min="4361" max="4361" width="23.5546875" style="1" bestFit="1" customWidth="1"/>
    <col min="4362" max="4362" width="0.6640625" style="1" customWidth="1"/>
    <col min="4363" max="4363" width="26.6640625" style="1" bestFit="1" customWidth="1"/>
    <col min="4364" max="4364" width="2" style="1" bestFit="1" customWidth="1"/>
    <col min="4365" max="4365" width="24.109375" style="1" customWidth="1"/>
    <col min="4366" max="4366" width="16.33203125" style="1" bestFit="1" customWidth="1"/>
    <col min="4367" max="4367" width="11.5546875" style="1"/>
    <col min="4368" max="4368" width="14.6640625" style="1" bestFit="1" customWidth="1"/>
    <col min="4369" max="4369" width="11.5546875" style="1"/>
    <col min="4370" max="4370" width="14.6640625" style="1" customWidth="1"/>
    <col min="4371" max="4610" width="11.5546875" style="1"/>
    <col min="4611" max="4611" width="63" style="1" customWidth="1"/>
    <col min="4612" max="4612" width="1.109375" style="1" customWidth="1"/>
    <col min="4613" max="4613" width="18" style="1" bestFit="1" customWidth="1"/>
    <col min="4614" max="4614" width="1" style="1" customWidth="1"/>
    <col min="4615" max="4615" width="18.33203125" style="1" bestFit="1" customWidth="1"/>
    <col min="4616" max="4616" width="1" style="1" customWidth="1"/>
    <col min="4617" max="4617" width="23.5546875" style="1" bestFit="1" customWidth="1"/>
    <col min="4618" max="4618" width="0.6640625" style="1" customWidth="1"/>
    <col min="4619" max="4619" width="26.6640625" style="1" bestFit="1" customWidth="1"/>
    <col min="4620" max="4620" width="2" style="1" bestFit="1" customWidth="1"/>
    <col min="4621" max="4621" width="24.109375" style="1" customWidth="1"/>
    <col min="4622" max="4622" width="16.33203125" style="1" bestFit="1" customWidth="1"/>
    <col min="4623" max="4623" width="11.5546875" style="1"/>
    <col min="4624" max="4624" width="14.6640625" style="1" bestFit="1" customWidth="1"/>
    <col min="4625" max="4625" width="11.5546875" style="1"/>
    <col min="4626" max="4626" width="14.6640625" style="1" customWidth="1"/>
    <col min="4627" max="4866" width="11.5546875" style="1"/>
    <col min="4867" max="4867" width="63" style="1" customWidth="1"/>
    <col min="4868" max="4868" width="1.109375" style="1" customWidth="1"/>
    <col min="4869" max="4869" width="18" style="1" bestFit="1" customWidth="1"/>
    <col min="4870" max="4870" width="1" style="1" customWidth="1"/>
    <col min="4871" max="4871" width="18.33203125" style="1" bestFit="1" customWidth="1"/>
    <col min="4872" max="4872" width="1" style="1" customWidth="1"/>
    <col min="4873" max="4873" width="23.5546875" style="1" bestFit="1" customWidth="1"/>
    <col min="4874" max="4874" width="0.6640625" style="1" customWidth="1"/>
    <col min="4875" max="4875" width="26.6640625" style="1" bestFit="1" customWidth="1"/>
    <col min="4876" max="4876" width="2" style="1" bestFit="1" customWidth="1"/>
    <col min="4877" max="4877" width="24.109375" style="1" customWidth="1"/>
    <col min="4878" max="4878" width="16.33203125" style="1" bestFit="1" customWidth="1"/>
    <col min="4879" max="4879" width="11.5546875" style="1"/>
    <col min="4880" max="4880" width="14.6640625" style="1" bestFit="1" customWidth="1"/>
    <col min="4881" max="4881" width="11.5546875" style="1"/>
    <col min="4882" max="4882" width="14.6640625" style="1" customWidth="1"/>
    <col min="4883" max="5122" width="11.5546875" style="1"/>
    <col min="5123" max="5123" width="63" style="1" customWidth="1"/>
    <col min="5124" max="5124" width="1.109375" style="1" customWidth="1"/>
    <col min="5125" max="5125" width="18" style="1" bestFit="1" customWidth="1"/>
    <col min="5126" max="5126" width="1" style="1" customWidth="1"/>
    <col min="5127" max="5127" width="18.33203125" style="1" bestFit="1" customWidth="1"/>
    <col min="5128" max="5128" width="1" style="1" customWidth="1"/>
    <col min="5129" max="5129" width="23.5546875" style="1" bestFit="1" customWidth="1"/>
    <col min="5130" max="5130" width="0.6640625" style="1" customWidth="1"/>
    <col min="5131" max="5131" width="26.6640625" style="1" bestFit="1" customWidth="1"/>
    <col min="5132" max="5132" width="2" style="1" bestFit="1" customWidth="1"/>
    <col min="5133" max="5133" width="24.109375" style="1" customWidth="1"/>
    <col min="5134" max="5134" width="16.33203125" style="1" bestFit="1" customWidth="1"/>
    <col min="5135" max="5135" width="11.5546875" style="1"/>
    <col min="5136" max="5136" width="14.6640625" style="1" bestFit="1" customWidth="1"/>
    <col min="5137" max="5137" width="11.5546875" style="1"/>
    <col min="5138" max="5138" width="14.6640625" style="1" customWidth="1"/>
    <col min="5139" max="5378" width="11.5546875" style="1"/>
    <col min="5379" max="5379" width="63" style="1" customWidth="1"/>
    <col min="5380" max="5380" width="1.109375" style="1" customWidth="1"/>
    <col min="5381" max="5381" width="18" style="1" bestFit="1" customWidth="1"/>
    <col min="5382" max="5382" width="1" style="1" customWidth="1"/>
    <col min="5383" max="5383" width="18.33203125" style="1" bestFit="1" customWidth="1"/>
    <col min="5384" max="5384" width="1" style="1" customWidth="1"/>
    <col min="5385" max="5385" width="23.5546875" style="1" bestFit="1" customWidth="1"/>
    <col min="5386" max="5386" width="0.6640625" style="1" customWidth="1"/>
    <col min="5387" max="5387" width="26.6640625" style="1" bestFit="1" customWidth="1"/>
    <col min="5388" max="5388" width="2" style="1" bestFit="1" customWidth="1"/>
    <col min="5389" max="5389" width="24.109375" style="1" customWidth="1"/>
    <col min="5390" max="5390" width="16.33203125" style="1" bestFit="1" customWidth="1"/>
    <col min="5391" max="5391" width="11.5546875" style="1"/>
    <col min="5392" max="5392" width="14.6640625" style="1" bestFit="1" customWidth="1"/>
    <col min="5393" max="5393" width="11.5546875" style="1"/>
    <col min="5394" max="5394" width="14.6640625" style="1" customWidth="1"/>
    <col min="5395" max="5634" width="11.5546875" style="1"/>
    <col min="5635" max="5635" width="63" style="1" customWidth="1"/>
    <col min="5636" max="5636" width="1.109375" style="1" customWidth="1"/>
    <col min="5637" max="5637" width="18" style="1" bestFit="1" customWidth="1"/>
    <col min="5638" max="5638" width="1" style="1" customWidth="1"/>
    <col min="5639" max="5639" width="18.33203125" style="1" bestFit="1" customWidth="1"/>
    <col min="5640" max="5640" width="1" style="1" customWidth="1"/>
    <col min="5641" max="5641" width="23.5546875" style="1" bestFit="1" customWidth="1"/>
    <col min="5642" max="5642" width="0.6640625" style="1" customWidth="1"/>
    <col min="5643" max="5643" width="26.6640625" style="1" bestFit="1" customWidth="1"/>
    <col min="5644" max="5644" width="2" style="1" bestFit="1" customWidth="1"/>
    <col min="5645" max="5645" width="24.109375" style="1" customWidth="1"/>
    <col min="5646" max="5646" width="16.33203125" style="1" bestFit="1" customWidth="1"/>
    <col min="5647" max="5647" width="11.5546875" style="1"/>
    <col min="5648" max="5648" width="14.6640625" style="1" bestFit="1" customWidth="1"/>
    <col min="5649" max="5649" width="11.5546875" style="1"/>
    <col min="5650" max="5650" width="14.6640625" style="1" customWidth="1"/>
    <col min="5651" max="5890" width="11.5546875" style="1"/>
    <col min="5891" max="5891" width="63" style="1" customWidth="1"/>
    <col min="5892" max="5892" width="1.109375" style="1" customWidth="1"/>
    <col min="5893" max="5893" width="18" style="1" bestFit="1" customWidth="1"/>
    <col min="5894" max="5894" width="1" style="1" customWidth="1"/>
    <col min="5895" max="5895" width="18.33203125" style="1" bestFit="1" customWidth="1"/>
    <col min="5896" max="5896" width="1" style="1" customWidth="1"/>
    <col min="5897" max="5897" width="23.5546875" style="1" bestFit="1" customWidth="1"/>
    <col min="5898" max="5898" width="0.6640625" style="1" customWidth="1"/>
    <col min="5899" max="5899" width="26.6640625" style="1" bestFit="1" customWidth="1"/>
    <col min="5900" max="5900" width="2" style="1" bestFit="1" customWidth="1"/>
    <col min="5901" max="5901" width="24.109375" style="1" customWidth="1"/>
    <col min="5902" max="5902" width="16.33203125" style="1" bestFit="1" customWidth="1"/>
    <col min="5903" max="5903" width="11.5546875" style="1"/>
    <col min="5904" max="5904" width="14.6640625" style="1" bestFit="1" customWidth="1"/>
    <col min="5905" max="5905" width="11.5546875" style="1"/>
    <col min="5906" max="5906" width="14.6640625" style="1" customWidth="1"/>
    <col min="5907" max="6146" width="11.5546875" style="1"/>
    <col min="6147" max="6147" width="63" style="1" customWidth="1"/>
    <col min="6148" max="6148" width="1.109375" style="1" customWidth="1"/>
    <col min="6149" max="6149" width="18" style="1" bestFit="1" customWidth="1"/>
    <col min="6150" max="6150" width="1" style="1" customWidth="1"/>
    <col min="6151" max="6151" width="18.33203125" style="1" bestFit="1" customWidth="1"/>
    <col min="6152" max="6152" width="1" style="1" customWidth="1"/>
    <col min="6153" max="6153" width="23.5546875" style="1" bestFit="1" customWidth="1"/>
    <col min="6154" max="6154" width="0.6640625" style="1" customWidth="1"/>
    <col min="6155" max="6155" width="26.6640625" style="1" bestFit="1" customWidth="1"/>
    <col min="6156" max="6156" width="2" style="1" bestFit="1" customWidth="1"/>
    <col min="6157" max="6157" width="24.109375" style="1" customWidth="1"/>
    <col min="6158" max="6158" width="16.33203125" style="1" bestFit="1" customWidth="1"/>
    <col min="6159" max="6159" width="11.5546875" style="1"/>
    <col min="6160" max="6160" width="14.6640625" style="1" bestFit="1" customWidth="1"/>
    <col min="6161" max="6161" width="11.5546875" style="1"/>
    <col min="6162" max="6162" width="14.6640625" style="1" customWidth="1"/>
    <col min="6163" max="6402" width="11.5546875" style="1"/>
    <col min="6403" max="6403" width="63" style="1" customWidth="1"/>
    <col min="6404" max="6404" width="1.109375" style="1" customWidth="1"/>
    <col min="6405" max="6405" width="18" style="1" bestFit="1" customWidth="1"/>
    <col min="6406" max="6406" width="1" style="1" customWidth="1"/>
    <col min="6407" max="6407" width="18.33203125" style="1" bestFit="1" customWidth="1"/>
    <col min="6408" max="6408" width="1" style="1" customWidth="1"/>
    <col min="6409" max="6409" width="23.5546875" style="1" bestFit="1" customWidth="1"/>
    <col min="6410" max="6410" width="0.6640625" style="1" customWidth="1"/>
    <col min="6411" max="6411" width="26.6640625" style="1" bestFit="1" customWidth="1"/>
    <col min="6412" max="6412" width="2" style="1" bestFit="1" customWidth="1"/>
    <col min="6413" max="6413" width="24.109375" style="1" customWidth="1"/>
    <col min="6414" max="6414" width="16.33203125" style="1" bestFit="1" customWidth="1"/>
    <col min="6415" max="6415" width="11.5546875" style="1"/>
    <col min="6416" max="6416" width="14.6640625" style="1" bestFit="1" customWidth="1"/>
    <col min="6417" max="6417" width="11.5546875" style="1"/>
    <col min="6418" max="6418" width="14.6640625" style="1" customWidth="1"/>
    <col min="6419" max="6658" width="11.5546875" style="1"/>
    <col min="6659" max="6659" width="63" style="1" customWidth="1"/>
    <col min="6660" max="6660" width="1.109375" style="1" customWidth="1"/>
    <col min="6661" max="6661" width="18" style="1" bestFit="1" customWidth="1"/>
    <col min="6662" max="6662" width="1" style="1" customWidth="1"/>
    <col min="6663" max="6663" width="18.33203125" style="1" bestFit="1" customWidth="1"/>
    <col min="6664" max="6664" width="1" style="1" customWidth="1"/>
    <col min="6665" max="6665" width="23.5546875" style="1" bestFit="1" customWidth="1"/>
    <col min="6666" max="6666" width="0.6640625" style="1" customWidth="1"/>
    <col min="6667" max="6667" width="26.6640625" style="1" bestFit="1" customWidth="1"/>
    <col min="6668" max="6668" width="2" style="1" bestFit="1" customWidth="1"/>
    <col min="6669" max="6669" width="24.109375" style="1" customWidth="1"/>
    <col min="6670" max="6670" width="16.33203125" style="1" bestFit="1" customWidth="1"/>
    <col min="6671" max="6671" width="11.5546875" style="1"/>
    <col min="6672" max="6672" width="14.6640625" style="1" bestFit="1" customWidth="1"/>
    <col min="6673" max="6673" width="11.5546875" style="1"/>
    <col min="6674" max="6674" width="14.6640625" style="1" customWidth="1"/>
    <col min="6675" max="6914" width="11.5546875" style="1"/>
    <col min="6915" max="6915" width="63" style="1" customWidth="1"/>
    <col min="6916" max="6916" width="1.109375" style="1" customWidth="1"/>
    <col min="6917" max="6917" width="18" style="1" bestFit="1" customWidth="1"/>
    <col min="6918" max="6918" width="1" style="1" customWidth="1"/>
    <col min="6919" max="6919" width="18.33203125" style="1" bestFit="1" customWidth="1"/>
    <col min="6920" max="6920" width="1" style="1" customWidth="1"/>
    <col min="6921" max="6921" width="23.5546875" style="1" bestFit="1" customWidth="1"/>
    <col min="6922" max="6922" width="0.6640625" style="1" customWidth="1"/>
    <col min="6923" max="6923" width="26.6640625" style="1" bestFit="1" customWidth="1"/>
    <col min="6924" max="6924" width="2" style="1" bestFit="1" customWidth="1"/>
    <col min="6925" max="6925" width="24.109375" style="1" customWidth="1"/>
    <col min="6926" max="6926" width="16.33203125" style="1" bestFit="1" customWidth="1"/>
    <col min="6927" max="6927" width="11.5546875" style="1"/>
    <col min="6928" max="6928" width="14.6640625" style="1" bestFit="1" customWidth="1"/>
    <col min="6929" max="6929" width="11.5546875" style="1"/>
    <col min="6930" max="6930" width="14.6640625" style="1" customWidth="1"/>
    <col min="6931" max="7170" width="11.5546875" style="1"/>
    <col min="7171" max="7171" width="63" style="1" customWidth="1"/>
    <col min="7172" max="7172" width="1.109375" style="1" customWidth="1"/>
    <col min="7173" max="7173" width="18" style="1" bestFit="1" customWidth="1"/>
    <col min="7174" max="7174" width="1" style="1" customWidth="1"/>
    <col min="7175" max="7175" width="18.33203125" style="1" bestFit="1" customWidth="1"/>
    <col min="7176" max="7176" width="1" style="1" customWidth="1"/>
    <col min="7177" max="7177" width="23.5546875" style="1" bestFit="1" customWidth="1"/>
    <col min="7178" max="7178" width="0.6640625" style="1" customWidth="1"/>
    <col min="7179" max="7179" width="26.6640625" style="1" bestFit="1" customWidth="1"/>
    <col min="7180" max="7180" width="2" style="1" bestFit="1" customWidth="1"/>
    <col min="7181" max="7181" width="24.109375" style="1" customWidth="1"/>
    <col min="7182" max="7182" width="16.33203125" style="1" bestFit="1" customWidth="1"/>
    <col min="7183" max="7183" width="11.5546875" style="1"/>
    <col min="7184" max="7184" width="14.6640625" style="1" bestFit="1" customWidth="1"/>
    <col min="7185" max="7185" width="11.5546875" style="1"/>
    <col min="7186" max="7186" width="14.6640625" style="1" customWidth="1"/>
    <col min="7187" max="7426" width="11.5546875" style="1"/>
    <col min="7427" max="7427" width="63" style="1" customWidth="1"/>
    <col min="7428" max="7428" width="1.109375" style="1" customWidth="1"/>
    <col min="7429" max="7429" width="18" style="1" bestFit="1" customWidth="1"/>
    <col min="7430" max="7430" width="1" style="1" customWidth="1"/>
    <col min="7431" max="7431" width="18.33203125" style="1" bestFit="1" customWidth="1"/>
    <col min="7432" max="7432" width="1" style="1" customWidth="1"/>
    <col min="7433" max="7433" width="23.5546875" style="1" bestFit="1" customWidth="1"/>
    <col min="7434" max="7434" width="0.6640625" style="1" customWidth="1"/>
    <col min="7435" max="7435" width="26.6640625" style="1" bestFit="1" customWidth="1"/>
    <col min="7436" max="7436" width="2" style="1" bestFit="1" customWidth="1"/>
    <col min="7437" max="7437" width="24.109375" style="1" customWidth="1"/>
    <col min="7438" max="7438" width="16.33203125" style="1" bestFit="1" customWidth="1"/>
    <col min="7439" max="7439" width="11.5546875" style="1"/>
    <col min="7440" max="7440" width="14.6640625" style="1" bestFit="1" customWidth="1"/>
    <col min="7441" max="7441" width="11.5546875" style="1"/>
    <col min="7442" max="7442" width="14.6640625" style="1" customWidth="1"/>
    <col min="7443" max="7682" width="11.5546875" style="1"/>
    <col min="7683" max="7683" width="63" style="1" customWidth="1"/>
    <col min="7684" max="7684" width="1.109375" style="1" customWidth="1"/>
    <col min="7685" max="7685" width="18" style="1" bestFit="1" customWidth="1"/>
    <col min="7686" max="7686" width="1" style="1" customWidth="1"/>
    <col min="7687" max="7687" width="18.33203125" style="1" bestFit="1" customWidth="1"/>
    <col min="7688" max="7688" width="1" style="1" customWidth="1"/>
    <col min="7689" max="7689" width="23.5546875" style="1" bestFit="1" customWidth="1"/>
    <col min="7690" max="7690" width="0.6640625" style="1" customWidth="1"/>
    <col min="7691" max="7691" width="26.6640625" style="1" bestFit="1" customWidth="1"/>
    <col min="7692" max="7692" width="2" style="1" bestFit="1" customWidth="1"/>
    <col min="7693" max="7693" width="24.109375" style="1" customWidth="1"/>
    <col min="7694" max="7694" width="16.33203125" style="1" bestFit="1" customWidth="1"/>
    <col min="7695" max="7695" width="11.5546875" style="1"/>
    <col min="7696" max="7696" width="14.6640625" style="1" bestFit="1" customWidth="1"/>
    <col min="7697" max="7697" width="11.5546875" style="1"/>
    <col min="7698" max="7698" width="14.6640625" style="1" customWidth="1"/>
    <col min="7699" max="7938" width="11.5546875" style="1"/>
    <col min="7939" max="7939" width="63" style="1" customWidth="1"/>
    <col min="7940" max="7940" width="1.109375" style="1" customWidth="1"/>
    <col min="7941" max="7941" width="18" style="1" bestFit="1" customWidth="1"/>
    <col min="7942" max="7942" width="1" style="1" customWidth="1"/>
    <col min="7943" max="7943" width="18.33203125" style="1" bestFit="1" customWidth="1"/>
    <col min="7944" max="7944" width="1" style="1" customWidth="1"/>
    <col min="7945" max="7945" width="23.5546875" style="1" bestFit="1" customWidth="1"/>
    <col min="7946" max="7946" width="0.6640625" style="1" customWidth="1"/>
    <col min="7947" max="7947" width="26.6640625" style="1" bestFit="1" customWidth="1"/>
    <col min="7948" max="7948" width="2" style="1" bestFit="1" customWidth="1"/>
    <col min="7949" max="7949" width="24.109375" style="1" customWidth="1"/>
    <col min="7950" max="7950" width="16.33203125" style="1" bestFit="1" customWidth="1"/>
    <col min="7951" max="7951" width="11.5546875" style="1"/>
    <col min="7952" max="7952" width="14.6640625" style="1" bestFit="1" customWidth="1"/>
    <col min="7953" max="7953" width="11.5546875" style="1"/>
    <col min="7954" max="7954" width="14.6640625" style="1" customWidth="1"/>
    <col min="7955" max="8194" width="11.5546875" style="1"/>
    <col min="8195" max="8195" width="63" style="1" customWidth="1"/>
    <col min="8196" max="8196" width="1.109375" style="1" customWidth="1"/>
    <col min="8197" max="8197" width="18" style="1" bestFit="1" customWidth="1"/>
    <col min="8198" max="8198" width="1" style="1" customWidth="1"/>
    <col min="8199" max="8199" width="18.33203125" style="1" bestFit="1" customWidth="1"/>
    <col min="8200" max="8200" width="1" style="1" customWidth="1"/>
    <col min="8201" max="8201" width="23.5546875" style="1" bestFit="1" customWidth="1"/>
    <col min="8202" max="8202" width="0.6640625" style="1" customWidth="1"/>
    <col min="8203" max="8203" width="26.6640625" style="1" bestFit="1" customWidth="1"/>
    <col min="8204" max="8204" width="2" style="1" bestFit="1" customWidth="1"/>
    <col min="8205" max="8205" width="24.109375" style="1" customWidth="1"/>
    <col min="8206" max="8206" width="16.33203125" style="1" bestFit="1" customWidth="1"/>
    <col min="8207" max="8207" width="11.5546875" style="1"/>
    <col min="8208" max="8208" width="14.6640625" style="1" bestFit="1" customWidth="1"/>
    <col min="8209" max="8209" width="11.5546875" style="1"/>
    <col min="8210" max="8210" width="14.6640625" style="1" customWidth="1"/>
    <col min="8211" max="8450" width="11.5546875" style="1"/>
    <col min="8451" max="8451" width="63" style="1" customWidth="1"/>
    <col min="8452" max="8452" width="1.109375" style="1" customWidth="1"/>
    <col min="8453" max="8453" width="18" style="1" bestFit="1" customWidth="1"/>
    <col min="8454" max="8454" width="1" style="1" customWidth="1"/>
    <col min="8455" max="8455" width="18.33203125" style="1" bestFit="1" customWidth="1"/>
    <col min="8456" max="8456" width="1" style="1" customWidth="1"/>
    <col min="8457" max="8457" width="23.5546875" style="1" bestFit="1" customWidth="1"/>
    <col min="8458" max="8458" width="0.6640625" style="1" customWidth="1"/>
    <col min="8459" max="8459" width="26.6640625" style="1" bestFit="1" customWidth="1"/>
    <col min="8460" max="8460" width="2" style="1" bestFit="1" customWidth="1"/>
    <col min="8461" max="8461" width="24.109375" style="1" customWidth="1"/>
    <col min="8462" max="8462" width="16.33203125" style="1" bestFit="1" customWidth="1"/>
    <col min="8463" max="8463" width="11.5546875" style="1"/>
    <col min="8464" max="8464" width="14.6640625" style="1" bestFit="1" customWidth="1"/>
    <col min="8465" max="8465" width="11.5546875" style="1"/>
    <col min="8466" max="8466" width="14.6640625" style="1" customWidth="1"/>
    <col min="8467" max="8706" width="11.5546875" style="1"/>
    <col min="8707" max="8707" width="63" style="1" customWidth="1"/>
    <col min="8708" max="8708" width="1.109375" style="1" customWidth="1"/>
    <col min="8709" max="8709" width="18" style="1" bestFit="1" customWidth="1"/>
    <col min="8710" max="8710" width="1" style="1" customWidth="1"/>
    <col min="8711" max="8711" width="18.33203125" style="1" bestFit="1" customWidth="1"/>
    <col min="8712" max="8712" width="1" style="1" customWidth="1"/>
    <col min="8713" max="8713" width="23.5546875" style="1" bestFit="1" customWidth="1"/>
    <col min="8714" max="8714" width="0.6640625" style="1" customWidth="1"/>
    <col min="8715" max="8715" width="26.6640625" style="1" bestFit="1" customWidth="1"/>
    <col min="8716" max="8716" width="2" style="1" bestFit="1" customWidth="1"/>
    <col min="8717" max="8717" width="24.109375" style="1" customWidth="1"/>
    <col min="8718" max="8718" width="16.33203125" style="1" bestFit="1" customWidth="1"/>
    <col min="8719" max="8719" width="11.5546875" style="1"/>
    <col min="8720" max="8720" width="14.6640625" style="1" bestFit="1" customWidth="1"/>
    <col min="8721" max="8721" width="11.5546875" style="1"/>
    <col min="8722" max="8722" width="14.6640625" style="1" customWidth="1"/>
    <col min="8723" max="8962" width="11.5546875" style="1"/>
    <col min="8963" max="8963" width="63" style="1" customWidth="1"/>
    <col min="8964" max="8964" width="1.109375" style="1" customWidth="1"/>
    <col min="8965" max="8965" width="18" style="1" bestFit="1" customWidth="1"/>
    <col min="8966" max="8966" width="1" style="1" customWidth="1"/>
    <col min="8967" max="8967" width="18.33203125" style="1" bestFit="1" customWidth="1"/>
    <col min="8968" max="8968" width="1" style="1" customWidth="1"/>
    <col min="8969" max="8969" width="23.5546875" style="1" bestFit="1" customWidth="1"/>
    <col min="8970" max="8970" width="0.6640625" style="1" customWidth="1"/>
    <col min="8971" max="8971" width="26.6640625" style="1" bestFit="1" customWidth="1"/>
    <col min="8972" max="8972" width="2" style="1" bestFit="1" customWidth="1"/>
    <col min="8973" max="8973" width="24.109375" style="1" customWidth="1"/>
    <col min="8974" max="8974" width="16.33203125" style="1" bestFit="1" customWidth="1"/>
    <col min="8975" max="8975" width="11.5546875" style="1"/>
    <col min="8976" max="8976" width="14.6640625" style="1" bestFit="1" customWidth="1"/>
    <col min="8977" max="8977" width="11.5546875" style="1"/>
    <col min="8978" max="8978" width="14.6640625" style="1" customWidth="1"/>
    <col min="8979" max="9218" width="11.5546875" style="1"/>
    <col min="9219" max="9219" width="63" style="1" customWidth="1"/>
    <col min="9220" max="9220" width="1.109375" style="1" customWidth="1"/>
    <col min="9221" max="9221" width="18" style="1" bestFit="1" customWidth="1"/>
    <col min="9222" max="9222" width="1" style="1" customWidth="1"/>
    <col min="9223" max="9223" width="18.33203125" style="1" bestFit="1" customWidth="1"/>
    <col min="9224" max="9224" width="1" style="1" customWidth="1"/>
    <col min="9225" max="9225" width="23.5546875" style="1" bestFit="1" customWidth="1"/>
    <col min="9226" max="9226" width="0.6640625" style="1" customWidth="1"/>
    <col min="9227" max="9227" width="26.6640625" style="1" bestFit="1" customWidth="1"/>
    <col min="9228" max="9228" width="2" style="1" bestFit="1" customWidth="1"/>
    <col min="9229" max="9229" width="24.109375" style="1" customWidth="1"/>
    <col min="9230" max="9230" width="16.33203125" style="1" bestFit="1" customWidth="1"/>
    <col min="9231" max="9231" width="11.5546875" style="1"/>
    <col min="9232" max="9232" width="14.6640625" style="1" bestFit="1" customWidth="1"/>
    <col min="9233" max="9233" width="11.5546875" style="1"/>
    <col min="9234" max="9234" width="14.6640625" style="1" customWidth="1"/>
    <col min="9235" max="9474" width="11.5546875" style="1"/>
    <col min="9475" max="9475" width="63" style="1" customWidth="1"/>
    <col min="9476" max="9476" width="1.109375" style="1" customWidth="1"/>
    <col min="9477" max="9477" width="18" style="1" bestFit="1" customWidth="1"/>
    <col min="9478" max="9478" width="1" style="1" customWidth="1"/>
    <col min="9479" max="9479" width="18.33203125" style="1" bestFit="1" customWidth="1"/>
    <col min="9480" max="9480" width="1" style="1" customWidth="1"/>
    <col min="9481" max="9481" width="23.5546875" style="1" bestFit="1" customWidth="1"/>
    <col min="9482" max="9482" width="0.6640625" style="1" customWidth="1"/>
    <col min="9483" max="9483" width="26.6640625" style="1" bestFit="1" customWidth="1"/>
    <col min="9484" max="9484" width="2" style="1" bestFit="1" customWidth="1"/>
    <col min="9485" max="9485" width="24.109375" style="1" customWidth="1"/>
    <col min="9486" max="9486" width="16.33203125" style="1" bestFit="1" customWidth="1"/>
    <col min="9487" max="9487" width="11.5546875" style="1"/>
    <col min="9488" max="9488" width="14.6640625" style="1" bestFit="1" customWidth="1"/>
    <col min="9489" max="9489" width="11.5546875" style="1"/>
    <col min="9490" max="9490" width="14.6640625" style="1" customWidth="1"/>
    <col min="9491" max="9730" width="11.5546875" style="1"/>
    <col min="9731" max="9731" width="63" style="1" customWidth="1"/>
    <col min="9732" max="9732" width="1.109375" style="1" customWidth="1"/>
    <col min="9733" max="9733" width="18" style="1" bestFit="1" customWidth="1"/>
    <col min="9734" max="9734" width="1" style="1" customWidth="1"/>
    <col min="9735" max="9735" width="18.33203125" style="1" bestFit="1" customWidth="1"/>
    <col min="9736" max="9736" width="1" style="1" customWidth="1"/>
    <col min="9737" max="9737" width="23.5546875" style="1" bestFit="1" customWidth="1"/>
    <col min="9738" max="9738" width="0.6640625" style="1" customWidth="1"/>
    <col min="9739" max="9739" width="26.6640625" style="1" bestFit="1" customWidth="1"/>
    <col min="9740" max="9740" width="2" style="1" bestFit="1" customWidth="1"/>
    <col min="9741" max="9741" width="24.109375" style="1" customWidth="1"/>
    <col min="9742" max="9742" width="16.33203125" style="1" bestFit="1" customWidth="1"/>
    <col min="9743" max="9743" width="11.5546875" style="1"/>
    <col min="9744" max="9744" width="14.6640625" style="1" bestFit="1" customWidth="1"/>
    <col min="9745" max="9745" width="11.5546875" style="1"/>
    <col min="9746" max="9746" width="14.6640625" style="1" customWidth="1"/>
    <col min="9747" max="9986" width="11.5546875" style="1"/>
    <col min="9987" max="9987" width="63" style="1" customWidth="1"/>
    <col min="9988" max="9988" width="1.109375" style="1" customWidth="1"/>
    <col min="9989" max="9989" width="18" style="1" bestFit="1" customWidth="1"/>
    <col min="9990" max="9990" width="1" style="1" customWidth="1"/>
    <col min="9991" max="9991" width="18.33203125" style="1" bestFit="1" customWidth="1"/>
    <col min="9992" max="9992" width="1" style="1" customWidth="1"/>
    <col min="9993" max="9993" width="23.5546875" style="1" bestFit="1" customWidth="1"/>
    <col min="9994" max="9994" width="0.6640625" style="1" customWidth="1"/>
    <col min="9995" max="9995" width="26.6640625" style="1" bestFit="1" customWidth="1"/>
    <col min="9996" max="9996" width="2" style="1" bestFit="1" customWidth="1"/>
    <col min="9997" max="9997" width="24.109375" style="1" customWidth="1"/>
    <col min="9998" max="9998" width="16.33203125" style="1" bestFit="1" customWidth="1"/>
    <col min="9999" max="9999" width="11.5546875" style="1"/>
    <col min="10000" max="10000" width="14.6640625" style="1" bestFit="1" customWidth="1"/>
    <col min="10001" max="10001" width="11.5546875" style="1"/>
    <col min="10002" max="10002" width="14.6640625" style="1" customWidth="1"/>
    <col min="10003" max="10242" width="11.5546875" style="1"/>
    <col min="10243" max="10243" width="63" style="1" customWidth="1"/>
    <col min="10244" max="10244" width="1.109375" style="1" customWidth="1"/>
    <col min="10245" max="10245" width="18" style="1" bestFit="1" customWidth="1"/>
    <col min="10246" max="10246" width="1" style="1" customWidth="1"/>
    <col min="10247" max="10247" width="18.33203125" style="1" bestFit="1" customWidth="1"/>
    <col min="10248" max="10248" width="1" style="1" customWidth="1"/>
    <col min="10249" max="10249" width="23.5546875" style="1" bestFit="1" customWidth="1"/>
    <col min="10250" max="10250" width="0.6640625" style="1" customWidth="1"/>
    <col min="10251" max="10251" width="26.6640625" style="1" bestFit="1" customWidth="1"/>
    <col min="10252" max="10252" width="2" style="1" bestFit="1" customWidth="1"/>
    <col min="10253" max="10253" width="24.109375" style="1" customWidth="1"/>
    <col min="10254" max="10254" width="16.33203125" style="1" bestFit="1" customWidth="1"/>
    <col min="10255" max="10255" width="11.5546875" style="1"/>
    <col min="10256" max="10256" width="14.6640625" style="1" bestFit="1" customWidth="1"/>
    <col min="10257" max="10257" width="11.5546875" style="1"/>
    <col min="10258" max="10258" width="14.6640625" style="1" customWidth="1"/>
    <col min="10259" max="10498" width="11.5546875" style="1"/>
    <col min="10499" max="10499" width="63" style="1" customWidth="1"/>
    <col min="10500" max="10500" width="1.109375" style="1" customWidth="1"/>
    <col min="10501" max="10501" width="18" style="1" bestFit="1" customWidth="1"/>
    <col min="10502" max="10502" width="1" style="1" customWidth="1"/>
    <col min="10503" max="10503" width="18.33203125" style="1" bestFit="1" customWidth="1"/>
    <col min="10504" max="10504" width="1" style="1" customWidth="1"/>
    <col min="10505" max="10505" width="23.5546875" style="1" bestFit="1" customWidth="1"/>
    <col min="10506" max="10506" width="0.6640625" style="1" customWidth="1"/>
    <col min="10507" max="10507" width="26.6640625" style="1" bestFit="1" customWidth="1"/>
    <col min="10508" max="10508" width="2" style="1" bestFit="1" customWidth="1"/>
    <col min="10509" max="10509" width="24.109375" style="1" customWidth="1"/>
    <col min="10510" max="10510" width="16.33203125" style="1" bestFit="1" customWidth="1"/>
    <col min="10511" max="10511" width="11.5546875" style="1"/>
    <col min="10512" max="10512" width="14.6640625" style="1" bestFit="1" customWidth="1"/>
    <col min="10513" max="10513" width="11.5546875" style="1"/>
    <col min="10514" max="10514" width="14.6640625" style="1" customWidth="1"/>
    <col min="10515" max="10754" width="11.5546875" style="1"/>
    <col min="10755" max="10755" width="63" style="1" customWidth="1"/>
    <col min="10756" max="10756" width="1.109375" style="1" customWidth="1"/>
    <col min="10757" max="10757" width="18" style="1" bestFit="1" customWidth="1"/>
    <col min="10758" max="10758" width="1" style="1" customWidth="1"/>
    <col min="10759" max="10759" width="18.33203125" style="1" bestFit="1" customWidth="1"/>
    <col min="10760" max="10760" width="1" style="1" customWidth="1"/>
    <col min="10761" max="10761" width="23.5546875" style="1" bestFit="1" customWidth="1"/>
    <col min="10762" max="10762" width="0.6640625" style="1" customWidth="1"/>
    <col min="10763" max="10763" width="26.6640625" style="1" bestFit="1" customWidth="1"/>
    <col min="10764" max="10764" width="2" style="1" bestFit="1" customWidth="1"/>
    <col min="10765" max="10765" width="24.109375" style="1" customWidth="1"/>
    <col min="10766" max="10766" width="16.33203125" style="1" bestFit="1" customWidth="1"/>
    <col min="10767" max="10767" width="11.5546875" style="1"/>
    <col min="10768" max="10768" width="14.6640625" style="1" bestFit="1" customWidth="1"/>
    <col min="10769" max="10769" width="11.5546875" style="1"/>
    <col min="10770" max="10770" width="14.6640625" style="1" customWidth="1"/>
    <col min="10771" max="11010" width="11.5546875" style="1"/>
    <col min="11011" max="11011" width="63" style="1" customWidth="1"/>
    <col min="11012" max="11012" width="1.109375" style="1" customWidth="1"/>
    <col min="11013" max="11013" width="18" style="1" bestFit="1" customWidth="1"/>
    <col min="11014" max="11014" width="1" style="1" customWidth="1"/>
    <col min="11015" max="11015" width="18.33203125" style="1" bestFit="1" customWidth="1"/>
    <col min="11016" max="11016" width="1" style="1" customWidth="1"/>
    <col min="11017" max="11017" width="23.5546875" style="1" bestFit="1" customWidth="1"/>
    <col min="11018" max="11018" width="0.6640625" style="1" customWidth="1"/>
    <col min="11019" max="11019" width="26.6640625" style="1" bestFit="1" customWidth="1"/>
    <col min="11020" max="11020" width="2" style="1" bestFit="1" customWidth="1"/>
    <col min="11021" max="11021" width="24.109375" style="1" customWidth="1"/>
    <col min="11022" max="11022" width="16.33203125" style="1" bestFit="1" customWidth="1"/>
    <col min="11023" max="11023" width="11.5546875" style="1"/>
    <col min="11024" max="11024" width="14.6640625" style="1" bestFit="1" customWidth="1"/>
    <col min="11025" max="11025" width="11.5546875" style="1"/>
    <col min="11026" max="11026" width="14.6640625" style="1" customWidth="1"/>
    <col min="11027" max="11266" width="11.5546875" style="1"/>
    <col min="11267" max="11267" width="63" style="1" customWidth="1"/>
    <col min="11268" max="11268" width="1.109375" style="1" customWidth="1"/>
    <col min="11269" max="11269" width="18" style="1" bestFit="1" customWidth="1"/>
    <col min="11270" max="11270" width="1" style="1" customWidth="1"/>
    <col min="11271" max="11271" width="18.33203125" style="1" bestFit="1" customWidth="1"/>
    <col min="11272" max="11272" width="1" style="1" customWidth="1"/>
    <col min="11273" max="11273" width="23.5546875" style="1" bestFit="1" customWidth="1"/>
    <col min="11274" max="11274" width="0.6640625" style="1" customWidth="1"/>
    <col min="11275" max="11275" width="26.6640625" style="1" bestFit="1" customWidth="1"/>
    <col min="11276" max="11276" width="2" style="1" bestFit="1" customWidth="1"/>
    <col min="11277" max="11277" width="24.109375" style="1" customWidth="1"/>
    <col min="11278" max="11278" width="16.33203125" style="1" bestFit="1" customWidth="1"/>
    <col min="11279" max="11279" width="11.5546875" style="1"/>
    <col min="11280" max="11280" width="14.6640625" style="1" bestFit="1" customWidth="1"/>
    <col min="11281" max="11281" width="11.5546875" style="1"/>
    <col min="11282" max="11282" width="14.6640625" style="1" customWidth="1"/>
    <col min="11283" max="11522" width="11.5546875" style="1"/>
    <col min="11523" max="11523" width="63" style="1" customWidth="1"/>
    <col min="11524" max="11524" width="1.109375" style="1" customWidth="1"/>
    <col min="11525" max="11525" width="18" style="1" bestFit="1" customWidth="1"/>
    <col min="11526" max="11526" width="1" style="1" customWidth="1"/>
    <col min="11527" max="11527" width="18.33203125" style="1" bestFit="1" customWidth="1"/>
    <col min="11528" max="11528" width="1" style="1" customWidth="1"/>
    <col min="11529" max="11529" width="23.5546875" style="1" bestFit="1" customWidth="1"/>
    <col min="11530" max="11530" width="0.6640625" style="1" customWidth="1"/>
    <col min="11531" max="11531" width="26.6640625" style="1" bestFit="1" customWidth="1"/>
    <col min="11532" max="11532" width="2" style="1" bestFit="1" customWidth="1"/>
    <col min="11533" max="11533" width="24.109375" style="1" customWidth="1"/>
    <col min="11534" max="11534" width="16.33203125" style="1" bestFit="1" customWidth="1"/>
    <col min="11535" max="11535" width="11.5546875" style="1"/>
    <col min="11536" max="11536" width="14.6640625" style="1" bestFit="1" customWidth="1"/>
    <col min="11537" max="11537" width="11.5546875" style="1"/>
    <col min="11538" max="11538" width="14.6640625" style="1" customWidth="1"/>
    <col min="11539" max="11778" width="11.5546875" style="1"/>
    <col min="11779" max="11779" width="63" style="1" customWidth="1"/>
    <col min="11780" max="11780" width="1.109375" style="1" customWidth="1"/>
    <col min="11781" max="11781" width="18" style="1" bestFit="1" customWidth="1"/>
    <col min="11782" max="11782" width="1" style="1" customWidth="1"/>
    <col min="11783" max="11783" width="18.33203125" style="1" bestFit="1" customWidth="1"/>
    <col min="11784" max="11784" width="1" style="1" customWidth="1"/>
    <col min="11785" max="11785" width="23.5546875" style="1" bestFit="1" customWidth="1"/>
    <col min="11786" max="11786" width="0.6640625" style="1" customWidth="1"/>
    <col min="11787" max="11787" width="26.6640625" style="1" bestFit="1" customWidth="1"/>
    <col min="11788" max="11788" width="2" style="1" bestFit="1" customWidth="1"/>
    <col min="11789" max="11789" width="24.109375" style="1" customWidth="1"/>
    <col min="11790" max="11790" width="16.33203125" style="1" bestFit="1" customWidth="1"/>
    <col min="11791" max="11791" width="11.5546875" style="1"/>
    <col min="11792" max="11792" width="14.6640625" style="1" bestFit="1" customWidth="1"/>
    <col min="11793" max="11793" width="11.5546875" style="1"/>
    <col min="11794" max="11794" width="14.6640625" style="1" customWidth="1"/>
    <col min="11795" max="12034" width="11.5546875" style="1"/>
    <col min="12035" max="12035" width="63" style="1" customWidth="1"/>
    <col min="12036" max="12036" width="1.109375" style="1" customWidth="1"/>
    <col min="12037" max="12037" width="18" style="1" bestFit="1" customWidth="1"/>
    <col min="12038" max="12038" width="1" style="1" customWidth="1"/>
    <col min="12039" max="12039" width="18.33203125" style="1" bestFit="1" customWidth="1"/>
    <col min="12040" max="12040" width="1" style="1" customWidth="1"/>
    <col min="12041" max="12041" width="23.5546875" style="1" bestFit="1" customWidth="1"/>
    <col min="12042" max="12042" width="0.6640625" style="1" customWidth="1"/>
    <col min="12043" max="12043" width="26.6640625" style="1" bestFit="1" customWidth="1"/>
    <col min="12044" max="12044" width="2" style="1" bestFit="1" customWidth="1"/>
    <col min="12045" max="12045" width="24.109375" style="1" customWidth="1"/>
    <col min="12046" max="12046" width="16.33203125" style="1" bestFit="1" customWidth="1"/>
    <col min="12047" max="12047" width="11.5546875" style="1"/>
    <col min="12048" max="12048" width="14.6640625" style="1" bestFit="1" customWidth="1"/>
    <col min="12049" max="12049" width="11.5546875" style="1"/>
    <col min="12050" max="12050" width="14.6640625" style="1" customWidth="1"/>
    <col min="12051" max="12290" width="11.5546875" style="1"/>
    <col min="12291" max="12291" width="63" style="1" customWidth="1"/>
    <col min="12292" max="12292" width="1.109375" style="1" customWidth="1"/>
    <col min="12293" max="12293" width="18" style="1" bestFit="1" customWidth="1"/>
    <col min="12294" max="12294" width="1" style="1" customWidth="1"/>
    <col min="12295" max="12295" width="18.33203125" style="1" bestFit="1" customWidth="1"/>
    <col min="12296" max="12296" width="1" style="1" customWidth="1"/>
    <col min="12297" max="12297" width="23.5546875" style="1" bestFit="1" customWidth="1"/>
    <col min="12298" max="12298" width="0.6640625" style="1" customWidth="1"/>
    <col min="12299" max="12299" width="26.6640625" style="1" bestFit="1" customWidth="1"/>
    <col min="12300" max="12300" width="2" style="1" bestFit="1" customWidth="1"/>
    <col min="12301" max="12301" width="24.109375" style="1" customWidth="1"/>
    <col min="12302" max="12302" width="16.33203125" style="1" bestFit="1" customWidth="1"/>
    <col min="12303" max="12303" width="11.5546875" style="1"/>
    <col min="12304" max="12304" width="14.6640625" style="1" bestFit="1" customWidth="1"/>
    <col min="12305" max="12305" width="11.5546875" style="1"/>
    <col min="12306" max="12306" width="14.6640625" style="1" customWidth="1"/>
    <col min="12307" max="12546" width="11.5546875" style="1"/>
    <col min="12547" max="12547" width="63" style="1" customWidth="1"/>
    <col min="12548" max="12548" width="1.109375" style="1" customWidth="1"/>
    <col min="12549" max="12549" width="18" style="1" bestFit="1" customWidth="1"/>
    <col min="12550" max="12550" width="1" style="1" customWidth="1"/>
    <col min="12551" max="12551" width="18.33203125" style="1" bestFit="1" customWidth="1"/>
    <col min="12552" max="12552" width="1" style="1" customWidth="1"/>
    <col min="12553" max="12553" width="23.5546875" style="1" bestFit="1" customWidth="1"/>
    <col min="12554" max="12554" width="0.6640625" style="1" customWidth="1"/>
    <col min="12555" max="12555" width="26.6640625" style="1" bestFit="1" customWidth="1"/>
    <col min="12556" max="12556" width="2" style="1" bestFit="1" customWidth="1"/>
    <col min="12557" max="12557" width="24.109375" style="1" customWidth="1"/>
    <col min="12558" max="12558" width="16.33203125" style="1" bestFit="1" customWidth="1"/>
    <col min="12559" max="12559" width="11.5546875" style="1"/>
    <col min="12560" max="12560" width="14.6640625" style="1" bestFit="1" customWidth="1"/>
    <col min="12561" max="12561" width="11.5546875" style="1"/>
    <col min="12562" max="12562" width="14.6640625" style="1" customWidth="1"/>
    <col min="12563" max="12802" width="11.5546875" style="1"/>
    <col min="12803" max="12803" width="63" style="1" customWidth="1"/>
    <col min="12804" max="12804" width="1.109375" style="1" customWidth="1"/>
    <col min="12805" max="12805" width="18" style="1" bestFit="1" customWidth="1"/>
    <col min="12806" max="12806" width="1" style="1" customWidth="1"/>
    <col min="12807" max="12807" width="18.33203125" style="1" bestFit="1" customWidth="1"/>
    <col min="12808" max="12808" width="1" style="1" customWidth="1"/>
    <col min="12809" max="12809" width="23.5546875" style="1" bestFit="1" customWidth="1"/>
    <col min="12810" max="12810" width="0.6640625" style="1" customWidth="1"/>
    <col min="12811" max="12811" width="26.6640625" style="1" bestFit="1" customWidth="1"/>
    <col min="12812" max="12812" width="2" style="1" bestFit="1" customWidth="1"/>
    <col min="12813" max="12813" width="24.109375" style="1" customWidth="1"/>
    <col min="12814" max="12814" width="16.33203125" style="1" bestFit="1" customWidth="1"/>
    <col min="12815" max="12815" width="11.5546875" style="1"/>
    <col min="12816" max="12816" width="14.6640625" style="1" bestFit="1" customWidth="1"/>
    <col min="12817" max="12817" width="11.5546875" style="1"/>
    <col min="12818" max="12818" width="14.6640625" style="1" customWidth="1"/>
    <col min="12819" max="13058" width="11.5546875" style="1"/>
    <col min="13059" max="13059" width="63" style="1" customWidth="1"/>
    <col min="13060" max="13060" width="1.109375" style="1" customWidth="1"/>
    <col min="13061" max="13061" width="18" style="1" bestFit="1" customWidth="1"/>
    <col min="13062" max="13062" width="1" style="1" customWidth="1"/>
    <col min="13063" max="13063" width="18.33203125" style="1" bestFit="1" customWidth="1"/>
    <col min="13064" max="13064" width="1" style="1" customWidth="1"/>
    <col min="13065" max="13065" width="23.5546875" style="1" bestFit="1" customWidth="1"/>
    <col min="13066" max="13066" width="0.6640625" style="1" customWidth="1"/>
    <col min="13067" max="13067" width="26.6640625" style="1" bestFit="1" customWidth="1"/>
    <col min="13068" max="13068" width="2" style="1" bestFit="1" customWidth="1"/>
    <col min="13069" max="13069" width="24.109375" style="1" customWidth="1"/>
    <col min="13070" max="13070" width="16.33203125" style="1" bestFit="1" customWidth="1"/>
    <col min="13071" max="13071" width="11.5546875" style="1"/>
    <col min="13072" max="13072" width="14.6640625" style="1" bestFit="1" customWidth="1"/>
    <col min="13073" max="13073" width="11.5546875" style="1"/>
    <col min="13074" max="13074" width="14.6640625" style="1" customWidth="1"/>
    <col min="13075" max="13314" width="11.5546875" style="1"/>
    <col min="13315" max="13315" width="63" style="1" customWidth="1"/>
    <col min="13316" max="13316" width="1.109375" style="1" customWidth="1"/>
    <col min="13317" max="13317" width="18" style="1" bestFit="1" customWidth="1"/>
    <col min="13318" max="13318" width="1" style="1" customWidth="1"/>
    <col min="13319" max="13319" width="18.33203125" style="1" bestFit="1" customWidth="1"/>
    <col min="13320" max="13320" width="1" style="1" customWidth="1"/>
    <col min="13321" max="13321" width="23.5546875" style="1" bestFit="1" customWidth="1"/>
    <col min="13322" max="13322" width="0.6640625" style="1" customWidth="1"/>
    <col min="13323" max="13323" width="26.6640625" style="1" bestFit="1" customWidth="1"/>
    <col min="13324" max="13324" width="2" style="1" bestFit="1" customWidth="1"/>
    <col min="13325" max="13325" width="24.109375" style="1" customWidth="1"/>
    <col min="13326" max="13326" width="16.33203125" style="1" bestFit="1" customWidth="1"/>
    <col min="13327" max="13327" width="11.5546875" style="1"/>
    <col min="13328" max="13328" width="14.6640625" style="1" bestFit="1" customWidth="1"/>
    <col min="13329" max="13329" width="11.5546875" style="1"/>
    <col min="13330" max="13330" width="14.6640625" style="1" customWidth="1"/>
    <col min="13331" max="13570" width="11.5546875" style="1"/>
    <col min="13571" max="13571" width="63" style="1" customWidth="1"/>
    <col min="13572" max="13572" width="1.109375" style="1" customWidth="1"/>
    <col min="13573" max="13573" width="18" style="1" bestFit="1" customWidth="1"/>
    <col min="13574" max="13574" width="1" style="1" customWidth="1"/>
    <col min="13575" max="13575" width="18.33203125" style="1" bestFit="1" customWidth="1"/>
    <col min="13576" max="13576" width="1" style="1" customWidth="1"/>
    <col min="13577" max="13577" width="23.5546875" style="1" bestFit="1" customWidth="1"/>
    <col min="13578" max="13578" width="0.6640625" style="1" customWidth="1"/>
    <col min="13579" max="13579" width="26.6640625" style="1" bestFit="1" customWidth="1"/>
    <col min="13580" max="13580" width="2" style="1" bestFit="1" customWidth="1"/>
    <col min="13581" max="13581" width="24.109375" style="1" customWidth="1"/>
    <col min="13582" max="13582" width="16.33203125" style="1" bestFit="1" customWidth="1"/>
    <col min="13583" max="13583" width="11.5546875" style="1"/>
    <col min="13584" max="13584" width="14.6640625" style="1" bestFit="1" customWidth="1"/>
    <col min="13585" max="13585" width="11.5546875" style="1"/>
    <col min="13586" max="13586" width="14.6640625" style="1" customWidth="1"/>
    <col min="13587" max="13826" width="11.5546875" style="1"/>
    <col min="13827" max="13827" width="63" style="1" customWidth="1"/>
    <col min="13828" max="13828" width="1.109375" style="1" customWidth="1"/>
    <col min="13829" max="13829" width="18" style="1" bestFit="1" customWidth="1"/>
    <col min="13830" max="13830" width="1" style="1" customWidth="1"/>
    <col min="13831" max="13831" width="18.33203125" style="1" bestFit="1" customWidth="1"/>
    <col min="13832" max="13832" width="1" style="1" customWidth="1"/>
    <col min="13833" max="13833" width="23.5546875" style="1" bestFit="1" customWidth="1"/>
    <col min="13834" max="13834" width="0.6640625" style="1" customWidth="1"/>
    <col min="13835" max="13835" width="26.6640625" style="1" bestFit="1" customWidth="1"/>
    <col min="13836" max="13836" width="2" style="1" bestFit="1" customWidth="1"/>
    <col min="13837" max="13837" width="24.109375" style="1" customWidth="1"/>
    <col min="13838" max="13838" width="16.33203125" style="1" bestFit="1" customWidth="1"/>
    <col min="13839" max="13839" width="11.5546875" style="1"/>
    <col min="13840" max="13840" width="14.6640625" style="1" bestFit="1" customWidth="1"/>
    <col min="13841" max="13841" width="11.5546875" style="1"/>
    <col min="13842" max="13842" width="14.6640625" style="1" customWidth="1"/>
    <col min="13843" max="14082" width="11.5546875" style="1"/>
    <col min="14083" max="14083" width="63" style="1" customWidth="1"/>
    <col min="14084" max="14084" width="1.109375" style="1" customWidth="1"/>
    <col min="14085" max="14085" width="18" style="1" bestFit="1" customWidth="1"/>
    <col min="14086" max="14086" width="1" style="1" customWidth="1"/>
    <col min="14087" max="14087" width="18.33203125" style="1" bestFit="1" customWidth="1"/>
    <col min="14088" max="14088" width="1" style="1" customWidth="1"/>
    <col min="14089" max="14089" width="23.5546875" style="1" bestFit="1" customWidth="1"/>
    <col min="14090" max="14090" width="0.6640625" style="1" customWidth="1"/>
    <col min="14091" max="14091" width="26.6640625" style="1" bestFit="1" customWidth="1"/>
    <col min="14092" max="14092" width="2" style="1" bestFit="1" customWidth="1"/>
    <col min="14093" max="14093" width="24.109375" style="1" customWidth="1"/>
    <col min="14094" max="14094" width="16.33203125" style="1" bestFit="1" customWidth="1"/>
    <col min="14095" max="14095" width="11.5546875" style="1"/>
    <col min="14096" max="14096" width="14.6640625" style="1" bestFit="1" customWidth="1"/>
    <col min="14097" max="14097" width="11.5546875" style="1"/>
    <col min="14098" max="14098" width="14.6640625" style="1" customWidth="1"/>
    <col min="14099" max="14338" width="11.5546875" style="1"/>
    <col min="14339" max="14339" width="63" style="1" customWidth="1"/>
    <col min="14340" max="14340" width="1.109375" style="1" customWidth="1"/>
    <col min="14341" max="14341" width="18" style="1" bestFit="1" customWidth="1"/>
    <col min="14342" max="14342" width="1" style="1" customWidth="1"/>
    <col min="14343" max="14343" width="18.33203125" style="1" bestFit="1" customWidth="1"/>
    <col min="14344" max="14344" width="1" style="1" customWidth="1"/>
    <col min="14345" max="14345" width="23.5546875" style="1" bestFit="1" customWidth="1"/>
    <col min="14346" max="14346" width="0.6640625" style="1" customWidth="1"/>
    <col min="14347" max="14347" width="26.6640625" style="1" bestFit="1" customWidth="1"/>
    <col min="14348" max="14348" width="2" style="1" bestFit="1" customWidth="1"/>
    <col min="14349" max="14349" width="24.109375" style="1" customWidth="1"/>
    <col min="14350" max="14350" width="16.33203125" style="1" bestFit="1" customWidth="1"/>
    <col min="14351" max="14351" width="11.5546875" style="1"/>
    <col min="14352" max="14352" width="14.6640625" style="1" bestFit="1" customWidth="1"/>
    <col min="14353" max="14353" width="11.5546875" style="1"/>
    <col min="14354" max="14354" width="14.6640625" style="1" customWidth="1"/>
    <col min="14355" max="14594" width="11.5546875" style="1"/>
    <col min="14595" max="14595" width="63" style="1" customWidth="1"/>
    <col min="14596" max="14596" width="1.109375" style="1" customWidth="1"/>
    <col min="14597" max="14597" width="18" style="1" bestFit="1" customWidth="1"/>
    <col min="14598" max="14598" width="1" style="1" customWidth="1"/>
    <col min="14599" max="14599" width="18.33203125" style="1" bestFit="1" customWidth="1"/>
    <col min="14600" max="14600" width="1" style="1" customWidth="1"/>
    <col min="14601" max="14601" width="23.5546875" style="1" bestFit="1" customWidth="1"/>
    <col min="14602" max="14602" width="0.6640625" style="1" customWidth="1"/>
    <col min="14603" max="14603" width="26.6640625" style="1" bestFit="1" customWidth="1"/>
    <col min="14604" max="14604" width="2" style="1" bestFit="1" customWidth="1"/>
    <col min="14605" max="14605" width="24.109375" style="1" customWidth="1"/>
    <col min="14606" max="14606" width="16.33203125" style="1" bestFit="1" customWidth="1"/>
    <col min="14607" max="14607" width="11.5546875" style="1"/>
    <col min="14608" max="14608" width="14.6640625" style="1" bestFit="1" customWidth="1"/>
    <col min="14609" max="14609" width="11.5546875" style="1"/>
    <col min="14610" max="14610" width="14.6640625" style="1" customWidth="1"/>
    <col min="14611" max="14850" width="11.5546875" style="1"/>
    <col min="14851" max="14851" width="63" style="1" customWidth="1"/>
    <col min="14852" max="14852" width="1.109375" style="1" customWidth="1"/>
    <col min="14853" max="14853" width="18" style="1" bestFit="1" customWidth="1"/>
    <col min="14854" max="14854" width="1" style="1" customWidth="1"/>
    <col min="14855" max="14855" width="18.33203125" style="1" bestFit="1" customWidth="1"/>
    <col min="14856" max="14856" width="1" style="1" customWidth="1"/>
    <col min="14857" max="14857" width="23.5546875" style="1" bestFit="1" customWidth="1"/>
    <col min="14858" max="14858" width="0.6640625" style="1" customWidth="1"/>
    <col min="14859" max="14859" width="26.6640625" style="1" bestFit="1" customWidth="1"/>
    <col min="14860" max="14860" width="2" style="1" bestFit="1" customWidth="1"/>
    <col min="14861" max="14861" width="24.109375" style="1" customWidth="1"/>
    <col min="14862" max="14862" width="16.33203125" style="1" bestFit="1" customWidth="1"/>
    <col min="14863" max="14863" width="11.5546875" style="1"/>
    <col min="14864" max="14864" width="14.6640625" style="1" bestFit="1" customWidth="1"/>
    <col min="14865" max="14865" width="11.5546875" style="1"/>
    <col min="14866" max="14866" width="14.6640625" style="1" customWidth="1"/>
    <col min="14867" max="15106" width="11.5546875" style="1"/>
    <col min="15107" max="15107" width="63" style="1" customWidth="1"/>
    <col min="15108" max="15108" width="1.109375" style="1" customWidth="1"/>
    <col min="15109" max="15109" width="18" style="1" bestFit="1" customWidth="1"/>
    <col min="15110" max="15110" width="1" style="1" customWidth="1"/>
    <col min="15111" max="15111" width="18.33203125" style="1" bestFit="1" customWidth="1"/>
    <col min="15112" max="15112" width="1" style="1" customWidth="1"/>
    <col min="15113" max="15113" width="23.5546875" style="1" bestFit="1" customWidth="1"/>
    <col min="15114" max="15114" width="0.6640625" style="1" customWidth="1"/>
    <col min="15115" max="15115" width="26.6640625" style="1" bestFit="1" customWidth="1"/>
    <col min="15116" max="15116" width="2" style="1" bestFit="1" customWidth="1"/>
    <col min="15117" max="15117" width="24.109375" style="1" customWidth="1"/>
    <col min="15118" max="15118" width="16.33203125" style="1" bestFit="1" customWidth="1"/>
    <col min="15119" max="15119" width="11.5546875" style="1"/>
    <col min="15120" max="15120" width="14.6640625" style="1" bestFit="1" customWidth="1"/>
    <col min="15121" max="15121" width="11.5546875" style="1"/>
    <col min="15122" max="15122" width="14.6640625" style="1" customWidth="1"/>
    <col min="15123" max="15362" width="11.5546875" style="1"/>
    <col min="15363" max="15363" width="63" style="1" customWidth="1"/>
    <col min="15364" max="15364" width="1.109375" style="1" customWidth="1"/>
    <col min="15365" max="15365" width="18" style="1" bestFit="1" customWidth="1"/>
    <col min="15366" max="15366" width="1" style="1" customWidth="1"/>
    <col min="15367" max="15367" width="18.33203125" style="1" bestFit="1" customWidth="1"/>
    <col min="15368" max="15368" width="1" style="1" customWidth="1"/>
    <col min="15369" max="15369" width="23.5546875" style="1" bestFit="1" customWidth="1"/>
    <col min="15370" max="15370" width="0.6640625" style="1" customWidth="1"/>
    <col min="15371" max="15371" width="26.6640625" style="1" bestFit="1" customWidth="1"/>
    <col min="15372" max="15372" width="2" style="1" bestFit="1" customWidth="1"/>
    <col min="15373" max="15373" width="24.109375" style="1" customWidth="1"/>
    <col min="15374" max="15374" width="16.33203125" style="1" bestFit="1" customWidth="1"/>
    <col min="15375" max="15375" width="11.5546875" style="1"/>
    <col min="15376" max="15376" width="14.6640625" style="1" bestFit="1" customWidth="1"/>
    <col min="15377" max="15377" width="11.5546875" style="1"/>
    <col min="15378" max="15378" width="14.6640625" style="1" customWidth="1"/>
    <col min="15379" max="15618" width="11.5546875" style="1"/>
    <col min="15619" max="15619" width="63" style="1" customWidth="1"/>
    <col min="15620" max="15620" width="1.109375" style="1" customWidth="1"/>
    <col min="15621" max="15621" width="18" style="1" bestFit="1" customWidth="1"/>
    <col min="15622" max="15622" width="1" style="1" customWidth="1"/>
    <col min="15623" max="15623" width="18.33203125" style="1" bestFit="1" customWidth="1"/>
    <col min="15624" max="15624" width="1" style="1" customWidth="1"/>
    <col min="15625" max="15625" width="23.5546875" style="1" bestFit="1" customWidth="1"/>
    <col min="15626" max="15626" width="0.6640625" style="1" customWidth="1"/>
    <col min="15627" max="15627" width="26.6640625" style="1" bestFit="1" customWidth="1"/>
    <col min="15628" max="15628" width="2" style="1" bestFit="1" customWidth="1"/>
    <col min="15629" max="15629" width="24.109375" style="1" customWidth="1"/>
    <col min="15630" max="15630" width="16.33203125" style="1" bestFit="1" customWidth="1"/>
    <col min="15631" max="15631" width="11.5546875" style="1"/>
    <col min="15632" max="15632" width="14.6640625" style="1" bestFit="1" customWidth="1"/>
    <col min="15633" max="15633" width="11.5546875" style="1"/>
    <col min="15634" max="15634" width="14.6640625" style="1" customWidth="1"/>
    <col min="15635" max="15874" width="11.5546875" style="1"/>
    <col min="15875" max="15875" width="63" style="1" customWidth="1"/>
    <col min="15876" max="15876" width="1.109375" style="1" customWidth="1"/>
    <col min="15877" max="15877" width="18" style="1" bestFit="1" customWidth="1"/>
    <col min="15878" max="15878" width="1" style="1" customWidth="1"/>
    <col min="15879" max="15879" width="18.33203125" style="1" bestFit="1" customWidth="1"/>
    <col min="15880" max="15880" width="1" style="1" customWidth="1"/>
    <col min="15881" max="15881" width="23.5546875" style="1" bestFit="1" customWidth="1"/>
    <col min="15882" max="15882" width="0.6640625" style="1" customWidth="1"/>
    <col min="15883" max="15883" width="26.6640625" style="1" bestFit="1" customWidth="1"/>
    <col min="15884" max="15884" width="2" style="1" bestFit="1" customWidth="1"/>
    <col min="15885" max="15885" width="24.109375" style="1" customWidth="1"/>
    <col min="15886" max="15886" width="16.33203125" style="1" bestFit="1" customWidth="1"/>
    <col min="15887" max="15887" width="11.5546875" style="1"/>
    <col min="15888" max="15888" width="14.6640625" style="1" bestFit="1" customWidth="1"/>
    <col min="15889" max="15889" width="11.5546875" style="1"/>
    <col min="15890" max="15890" width="14.6640625" style="1" customWidth="1"/>
    <col min="15891" max="16130" width="11.5546875" style="1"/>
    <col min="16131" max="16131" width="63" style="1" customWidth="1"/>
    <col min="16132" max="16132" width="1.109375" style="1" customWidth="1"/>
    <col min="16133" max="16133" width="18" style="1" bestFit="1" customWidth="1"/>
    <col min="16134" max="16134" width="1" style="1" customWidth="1"/>
    <col min="16135" max="16135" width="18.33203125" style="1" bestFit="1" customWidth="1"/>
    <col min="16136" max="16136" width="1" style="1" customWidth="1"/>
    <col min="16137" max="16137" width="23.5546875" style="1" bestFit="1" customWidth="1"/>
    <col min="16138" max="16138" width="0.6640625" style="1" customWidth="1"/>
    <col min="16139" max="16139" width="26.6640625" style="1" bestFit="1" customWidth="1"/>
    <col min="16140" max="16140" width="2" style="1" bestFit="1" customWidth="1"/>
    <col min="16141" max="16141" width="24.109375" style="1" customWidth="1"/>
    <col min="16142" max="16142" width="16.33203125" style="1" bestFit="1" customWidth="1"/>
    <col min="16143" max="16143" width="11.5546875" style="1"/>
    <col min="16144" max="16144" width="14.6640625" style="1" bestFit="1" customWidth="1"/>
    <col min="16145" max="16145" width="11.5546875" style="1"/>
    <col min="16146" max="16146" width="14.6640625" style="1" customWidth="1"/>
    <col min="16147" max="16384" width="11.5546875" style="1"/>
  </cols>
  <sheetData>
    <row r="1" spans="3:15" ht="21" thickTop="1" x14ac:dyDescent="0.35">
      <c r="C1" s="142" t="s">
        <v>0</v>
      </c>
      <c r="D1" s="143"/>
      <c r="E1" s="143"/>
      <c r="F1" s="143"/>
      <c r="G1" s="143"/>
      <c r="H1" s="143"/>
      <c r="I1" s="143"/>
      <c r="J1" s="143"/>
      <c r="K1" s="144"/>
    </row>
    <row r="2" spans="3:15" ht="9.75" customHeight="1" x14ac:dyDescent="0.35">
      <c r="C2" s="3"/>
      <c r="D2" s="4"/>
      <c r="E2" s="5"/>
      <c r="F2" s="5"/>
      <c r="G2" s="5"/>
      <c r="H2" s="5"/>
      <c r="I2" s="5"/>
      <c r="J2" s="5"/>
      <c r="K2" s="6"/>
    </row>
    <row r="3" spans="3:15" x14ac:dyDescent="0.35">
      <c r="C3" s="145" t="s">
        <v>1</v>
      </c>
      <c r="D3" s="146"/>
      <c r="E3" s="146"/>
      <c r="F3" s="146"/>
      <c r="G3" s="146"/>
      <c r="H3" s="146"/>
      <c r="I3" s="146"/>
      <c r="J3" s="146"/>
      <c r="K3" s="147"/>
    </row>
    <row r="4" spans="3:15" ht="21" thickBot="1" x14ac:dyDescent="0.4">
      <c r="C4" s="148" t="s">
        <v>2</v>
      </c>
      <c r="D4" s="149"/>
      <c r="E4" s="149"/>
      <c r="F4" s="149"/>
      <c r="G4" s="149"/>
      <c r="H4" s="149"/>
      <c r="I4" s="149"/>
      <c r="J4" s="149"/>
      <c r="K4" s="150"/>
    </row>
    <row r="5" spans="3:15" ht="21" hidden="1" thickTop="1" x14ac:dyDescent="0.35">
      <c r="C5" s="151"/>
      <c r="D5" s="152"/>
      <c r="E5" s="152"/>
      <c r="F5" s="152"/>
      <c r="G5" s="152"/>
      <c r="H5" s="152"/>
      <c r="I5" s="152"/>
      <c r="J5" s="152"/>
      <c r="K5" s="153"/>
    </row>
    <row r="6" spans="3:15" ht="21" thickTop="1" x14ac:dyDescent="0.35">
      <c r="C6" s="7"/>
      <c r="E6" s="9" t="s">
        <v>3</v>
      </c>
      <c r="F6" s="9"/>
      <c r="G6" s="9" t="s">
        <v>3</v>
      </c>
      <c r="H6" s="10"/>
      <c r="I6" s="11" t="s">
        <v>4</v>
      </c>
      <c r="J6" s="10"/>
      <c r="K6" s="12"/>
    </row>
    <row r="7" spans="3:15" x14ac:dyDescent="0.35">
      <c r="C7" s="13" t="s">
        <v>5</v>
      </c>
      <c r="D7" s="14"/>
      <c r="E7" s="15">
        <v>2025</v>
      </c>
      <c r="F7" s="16"/>
      <c r="G7" s="15">
        <v>2024</v>
      </c>
      <c r="H7" s="16"/>
      <c r="I7" s="17" t="s">
        <v>6</v>
      </c>
      <c r="J7" s="18"/>
      <c r="K7" s="19" t="s">
        <v>7</v>
      </c>
    </row>
    <row r="8" spans="3:15" ht="9" customHeight="1" x14ac:dyDescent="0.35">
      <c r="C8" s="13"/>
      <c r="D8" s="14"/>
      <c r="E8" s="20"/>
      <c r="F8" s="20"/>
      <c r="G8" s="20"/>
      <c r="H8" s="20"/>
      <c r="I8" s="14"/>
      <c r="J8" s="14"/>
      <c r="K8" s="21"/>
    </row>
    <row r="9" spans="3:15" x14ac:dyDescent="0.35">
      <c r="C9" s="22" t="s">
        <v>8</v>
      </c>
      <c r="D9" s="23"/>
      <c r="E9" s="24">
        <f>E10+E12+E13+E14+E31</f>
        <v>762313.65341000003</v>
      </c>
      <c r="F9" s="25"/>
      <c r="G9" s="24">
        <f>G10+G12+G13+G14+G31</f>
        <v>617969.72559999989</v>
      </c>
      <c r="H9" s="25"/>
      <c r="I9" s="24">
        <f t="shared" ref="I9:I15" si="0">E9-G9</f>
        <v>144343.92781000014</v>
      </c>
      <c r="J9" s="25"/>
      <c r="K9" s="26">
        <f t="shared" ref="K9:K15" si="1">I9/G9*100</f>
        <v>23.357766866306203</v>
      </c>
      <c r="M9" s="27"/>
      <c r="N9" s="28"/>
    </row>
    <row r="10" spans="3:15" x14ac:dyDescent="0.35">
      <c r="C10" s="29" t="s">
        <v>9</v>
      </c>
      <c r="D10" s="30"/>
      <c r="E10" s="31">
        <v>255792.55679</v>
      </c>
      <c r="F10" s="31"/>
      <c r="G10" s="31">
        <v>92358.738719999994</v>
      </c>
      <c r="H10" s="31"/>
      <c r="I10" s="31">
        <f t="shared" si="0"/>
        <v>163433.81807000001</v>
      </c>
      <c r="J10" s="31"/>
      <c r="K10" s="32">
        <f t="shared" si="1"/>
        <v>176.95544605202466</v>
      </c>
    </row>
    <row r="11" spans="3:15" x14ac:dyDescent="0.35">
      <c r="C11" s="33" t="s">
        <v>10</v>
      </c>
      <c r="D11" s="30"/>
      <c r="E11" s="31">
        <v>65000</v>
      </c>
      <c r="F11" s="31"/>
      <c r="G11" s="31">
        <v>0</v>
      </c>
      <c r="H11" s="31"/>
      <c r="I11" s="31">
        <f t="shared" si="0"/>
        <v>65000</v>
      </c>
      <c r="J11" s="31"/>
      <c r="K11" s="32">
        <v>100</v>
      </c>
    </row>
    <row r="12" spans="3:15" x14ac:dyDescent="0.35">
      <c r="C12" s="29" t="s">
        <v>11</v>
      </c>
      <c r="D12" s="30"/>
      <c r="E12" s="31">
        <v>400</v>
      </c>
      <c r="F12" s="31"/>
      <c r="G12" s="31">
        <v>4652.52585</v>
      </c>
      <c r="H12" s="31"/>
      <c r="I12" s="31">
        <f t="shared" si="0"/>
        <v>-4252.52585</v>
      </c>
      <c r="J12" s="31"/>
      <c r="K12" s="32">
        <f t="shared" si="1"/>
        <v>-91.402519558273923</v>
      </c>
    </row>
    <row r="13" spans="3:15" x14ac:dyDescent="0.35">
      <c r="C13" s="29" t="s">
        <v>12</v>
      </c>
      <c r="D13" s="30"/>
      <c r="E13" s="31">
        <v>207393.0367</v>
      </c>
      <c r="F13" s="31"/>
      <c r="G13" s="31">
        <v>115128.40812000001</v>
      </c>
      <c r="H13" s="31"/>
      <c r="I13" s="31">
        <f t="shared" si="0"/>
        <v>92264.62857999999</v>
      </c>
      <c r="J13" s="31"/>
      <c r="K13" s="32">
        <f t="shared" si="1"/>
        <v>80.140627397393729</v>
      </c>
      <c r="M13" s="34"/>
      <c r="N13" s="35"/>
    </row>
    <row r="14" spans="3:15" x14ac:dyDescent="0.35">
      <c r="C14" s="13" t="s">
        <v>13</v>
      </c>
      <c r="D14" s="14"/>
      <c r="E14" s="36">
        <f>E15+E25</f>
        <v>302976.35352</v>
      </c>
      <c r="F14" s="37"/>
      <c r="G14" s="36">
        <f>G15+G25</f>
        <v>410089.27430999995</v>
      </c>
      <c r="H14" s="37"/>
      <c r="I14" s="36">
        <f t="shared" si="0"/>
        <v>-107112.92078999995</v>
      </c>
      <c r="J14" s="37"/>
      <c r="K14" s="38">
        <f t="shared" si="1"/>
        <v>-26.119415332240504</v>
      </c>
      <c r="O14" s="39"/>
    </row>
    <row r="15" spans="3:15" x14ac:dyDescent="0.35">
      <c r="C15" s="29" t="s">
        <v>14</v>
      </c>
      <c r="D15" s="30"/>
      <c r="E15" s="31">
        <f>SUM(E16:E24)</f>
        <v>302088.55134000001</v>
      </c>
      <c r="F15" s="31"/>
      <c r="G15" s="31">
        <f>SUM(G16:G24)</f>
        <v>408881.56117999996</v>
      </c>
      <c r="H15" s="31"/>
      <c r="I15" s="31">
        <f t="shared" si="0"/>
        <v>-106793.00983999996</v>
      </c>
      <c r="J15" s="31"/>
      <c r="K15" s="32">
        <f t="shared" si="1"/>
        <v>-26.118323734580677</v>
      </c>
    </row>
    <row r="16" spans="3:15" hidden="1" x14ac:dyDescent="0.35">
      <c r="C16" s="29"/>
      <c r="D16" s="30"/>
      <c r="E16" s="31">
        <v>26.085930000000001</v>
      </c>
      <c r="F16" s="31"/>
      <c r="G16" s="31">
        <v>19.181999999999999</v>
      </c>
      <c r="H16" s="31"/>
      <c r="I16" s="31"/>
      <c r="J16" s="31"/>
      <c r="K16" s="32"/>
    </row>
    <row r="17" spans="3:11" hidden="1" x14ac:dyDescent="0.35">
      <c r="C17" s="29"/>
      <c r="D17" s="30"/>
      <c r="E17" s="31">
        <v>0</v>
      </c>
      <c r="F17" s="31"/>
      <c r="G17" s="31">
        <v>0</v>
      </c>
      <c r="H17" s="31"/>
      <c r="I17" s="31"/>
      <c r="J17" s="31"/>
      <c r="K17" s="32"/>
    </row>
    <row r="18" spans="3:11" hidden="1" x14ac:dyDescent="0.35">
      <c r="C18" s="29"/>
      <c r="D18" s="30"/>
      <c r="E18" s="31">
        <v>2106.61256</v>
      </c>
      <c r="F18" s="31"/>
      <c r="G18" s="31">
        <v>11611.086730000001</v>
      </c>
      <c r="H18" s="31"/>
      <c r="I18" s="31"/>
      <c r="J18" s="31"/>
      <c r="K18" s="32"/>
    </row>
    <row r="19" spans="3:11" hidden="1" x14ac:dyDescent="0.35">
      <c r="C19" s="29"/>
      <c r="D19" s="30"/>
      <c r="E19" s="31">
        <v>0</v>
      </c>
      <c r="F19" s="31"/>
      <c r="G19" s="31">
        <v>0</v>
      </c>
      <c r="H19" s="31"/>
      <c r="I19" s="31"/>
      <c r="J19" s="31"/>
      <c r="K19" s="32"/>
    </row>
    <row r="20" spans="3:11" hidden="1" x14ac:dyDescent="0.35">
      <c r="C20" s="29"/>
      <c r="D20" s="30"/>
      <c r="E20" s="31">
        <v>144.66548</v>
      </c>
      <c r="F20" s="31"/>
      <c r="G20" s="31">
        <v>208.70664000000002</v>
      </c>
      <c r="H20" s="31"/>
      <c r="I20" s="31"/>
      <c r="J20" s="31"/>
      <c r="K20" s="32"/>
    </row>
    <row r="21" spans="3:11" hidden="1" x14ac:dyDescent="0.35">
      <c r="C21" s="29"/>
      <c r="D21" s="30"/>
      <c r="E21" s="31">
        <v>4533.1685099999995</v>
      </c>
      <c r="F21" s="31"/>
      <c r="G21" s="31">
        <v>4174.8737300000003</v>
      </c>
      <c r="H21" s="31"/>
      <c r="I21" s="31"/>
      <c r="J21" s="31"/>
      <c r="K21" s="32"/>
    </row>
    <row r="22" spans="3:11" hidden="1" x14ac:dyDescent="0.35">
      <c r="C22" s="29"/>
      <c r="D22" s="30"/>
      <c r="E22" s="31">
        <v>295278.01886000001</v>
      </c>
      <c r="F22" s="31"/>
      <c r="G22" s="31">
        <v>392867.71207999997</v>
      </c>
      <c r="H22" s="31"/>
      <c r="I22" s="31"/>
      <c r="J22" s="31"/>
      <c r="K22" s="32"/>
    </row>
    <row r="23" spans="3:11" hidden="1" x14ac:dyDescent="0.35">
      <c r="C23" s="29"/>
      <c r="D23" s="30"/>
      <c r="E23" s="31">
        <v>0</v>
      </c>
      <c r="F23" s="31"/>
      <c r="G23" s="31">
        <v>0</v>
      </c>
      <c r="H23" s="31"/>
      <c r="I23" s="31"/>
      <c r="J23" s="31"/>
      <c r="K23" s="32"/>
    </row>
    <row r="24" spans="3:11" hidden="1" x14ac:dyDescent="0.35">
      <c r="C24" s="29"/>
      <c r="D24" s="30"/>
      <c r="E24" s="31">
        <v>0</v>
      </c>
      <c r="F24" s="31"/>
      <c r="G24" s="31">
        <v>0</v>
      </c>
      <c r="H24" s="31"/>
      <c r="I24" s="31"/>
      <c r="J24" s="31"/>
      <c r="K24" s="32"/>
    </row>
    <row r="25" spans="3:11" x14ac:dyDescent="0.35">
      <c r="C25" s="29" t="s">
        <v>15</v>
      </c>
      <c r="D25" s="30"/>
      <c r="E25" s="31">
        <f>SUM(E26:E29)</f>
        <v>887.80218000000002</v>
      </c>
      <c r="F25" s="31"/>
      <c r="G25" s="31">
        <f>SUM(G26:G29)</f>
        <v>1207.7131300000001</v>
      </c>
      <c r="H25" s="31"/>
      <c r="I25" s="31">
        <f>E25-G25</f>
        <v>-319.91095000000007</v>
      </c>
      <c r="J25" s="31"/>
      <c r="K25" s="32">
        <f>I25/G25*100</f>
        <v>-26.488985012525291</v>
      </c>
    </row>
    <row r="26" spans="3:11" hidden="1" x14ac:dyDescent="0.35">
      <c r="C26" s="29"/>
      <c r="D26" s="30"/>
      <c r="E26" s="31">
        <v>0.81220000000000003</v>
      </c>
      <c r="F26" s="31"/>
      <c r="G26" s="31">
        <v>0.53194000000000008</v>
      </c>
      <c r="H26" s="31"/>
      <c r="I26" s="31"/>
      <c r="J26" s="31"/>
      <c r="K26" s="32"/>
    </row>
    <row r="27" spans="3:11" hidden="1" x14ac:dyDescent="0.35">
      <c r="C27" s="29"/>
      <c r="D27" s="30"/>
      <c r="E27" s="31">
        <v>4.5583800000000005</v>
      </c>
      <c r="F27" s="31"/>
      <c r="G27" s="31">
        <v>38.454129999999999</v>
      </c>
      <c r="H27" s="31"/>
      <c r="I27" s="31"/>
      <c r="J27" s="31"/>
      <c r="K27" s="32"/>
    </row>
    <row r="28" spans="3:11" hidden="1" x14ac:dyDescent="0.35">
      <c r="C28" s="29"/>
      <c r="D28" s="30"/>
      <c r="E28" s="31">
        <v>8.541E-2</v>
      </c>
      <c r="F28" s="31"/>
      <c r="G28" s="31">
        <v>0</v>
      </c>
      <c r="H28" s="31"/>
      <c r="I28" s="31"/>
      <c r="J28" s="31"/>
      <c r="K28" s="32"/>
    </row>
    <row r="29" spans="3:11" hidden="1" x14ac:dyDescent="0.35">
      <c r="C29" s="29"/>
      <c r="D29" s="30"/>
      <c r="E29" s="31">
        <v>882.34618999999998</v>
      </c>
      <c r="F29" s="31"/>
      <c r="G29" s="31">
        <v>1168.7270600000002</v>
      </c>
      <c r="H29" s="31"/>
      <c r="I29" s="31"/>
      <c r="J29" s="31"/>
      <c r="K29" s="32"/>
    </row>
    <row r="30" spans="3:11" x14ac:dyDescent="0.35">
      <c r="C30" s="29"/>
      <c r="D30" s="30"/>
      <c r="E30" s="31"/>
      <c r="F30" s="31"/>
      <c r="G30" s="31"/>
      <c r="H30" s="31"/>
      <c r="I30" s="31"/>
      <c r="J30" s="31"/>
      <c r="K30" s="32"/>
    </row>
    <row r="31" spans="3:11" x14ac:dyDescent="0.35">
      <c r="C31" s="40" t="s">
        <v>16</v>
      </c>
      <c r="D31" s="30"/>
      <c r="E31" s="41">
        <v>-4248.2936</v>
      </c>
      <c r="F31" s="41"/>
      <c r="G31" s="41">
        <v>-4259.2214000000004</v>
      </c>
      <c r="H31" s="41"/>
      <c r="I31" s="41">
        <f>E31-G31</f>
        <v>10.927800000000389</v>
      </c>
      <c r="J31" s="41"/>
      <c r="K31" s="42">
        <f>I31/G31*100</f>
        <v>-0.25656801968548498</v>
      </c>
    </row>
    <row r="32" spans="3:11" ht="9.75" customHeight="1" x14ac:dyDescent="0.35">
      <c r="C32" s="29"/>
      <c r="D32" s="30"/>
      <c r="E32" s="8" t="s">
        <v>3</v>
      </c>
      <c r="G32" s="8" t="s">
        <v>3</v>
      </c>
      <c r="K32" s="43"/>
    </row>
    <row r="33" spans="3:16" ht="24.75" customHeight="1" x14ac:dyDescent="0.35">
      <c r="C33" s="29" t="s">
        <v>17</v>
      </c>
      <c r="D33" s="30"/>
      <c r="E33" s="31">
        <v>23633.618559999999</v>
      </c>
      <c r="F33" s="31"/>
      <c r="G33" s="31">
        <v>24788.474050000001</v>
      </c>
      <c r="H33" s="31"/>
      <c r="I33" s="31">
        <f t="shared" ref="I33:I38" si="2">E33-G33</f>
        <v>-1154.8554900000017</v>
      </c>
      <c r="J33" s="31"/>
      <c r="K33" s="32">
        <f t="shared" ref="K33:K38" si="3">I33/G33*100</f>
        <v>-4.6588405872446259</v>
      </c>
      <c r="P33" s="44"/>
    </row>
    <row r="34" spans="3:16" ht="24.75" customHeight="1" x14ac:dyDescent="0.35">
      <c r="C34" s="29" t="s">
        <v>18</v>
      </c>
      <c r="D34" s="30"/>
      <c r="E34" s="31">
        <v>5870.5132100000001</v>
      </c>
      <c r="F34" s="31"/>
      <c r="G34" s="31">
        <v>5137.1168299999999</v>
      </c>
      <c r="H34" s="31"/>
      <c r="I34" s="31">
        <f t="shared" si="2"/>
        <v>733.39638000000014</v>
      </c>
      <c r="J34" s="31"/>
      <c r="K34" s="32">
        <f t="shared" si="3"/>
        <v>14.276420106256376</v>
      </c>
      <c r="P34" s="44"/>
    </row>
    <row r="35" spans="3:16" x14ac:dyDescent="0.35">
      <c r="C35" s="29" t="s">
        <v>19</v>
      </c>
      <c r="D35" s="30"/>
      <c r="E35" s="31">
        <v>18307.626519999998</v>
      </c>
      <c r="F35" s="31"/>
      <c r="G35" s="31">
        <v>18558.152480000001</v>
      </c>
      <c r="H35" s="31"/>
      <c r="I35" s="31">
        <f t="shared" si="2"/>
        <v>-250.52596000000267</v>
      </c>
      <c r="J35" s="31"/>
      <c r="K35" s="32">
        <f t="shared" si="3"/>
        <v>-1.3499509731369697</v>
      </c>
      <c r="M35" s="45"/>
    </row>
    <row r="36" spans="3:16" x14ac:dyDescent="0.35">
      <c r="C36" s="46" t="s">
        <v>20</v>
      </c>
      <c r="D36" s="30"/>
      <c r="E36" s="31">
        <v>33129.302000000003</v>
      </c>
      <c r="F36" s="31"/>
      <c r="G36" s="31">
        <v>32594.538690000001</v>
      </c>
      <c r="H36" s="31"/>
      <c r="I36" s="31">
        <f t="shared" si="2"/>
        <v>534.76331000000209</v>
      </c>
      <c r="J36" s="31"/>
      <c r="K36" s="32">
        <f t="shared" si="3"/>
        <v>1.6406531016929757</v>
      </c>
      <c r="M36" s="45"/>
    </row>
    <row r="37" spans="3:16" x14ac:dyDescent="0.35">
      <c r="C37" s="46" t="s">
        <v>21</v>
      </c>
      <c r="D37" s="30"/>
      <c r="E37" s="31">
        <v>-17112.799219999997</v>
      </c>
      <c r="F37" s="31"/>
      <c r="G37" s="31">
        <v>-16180.634599999999</v>
      </c>
      <c r="H37" s="31"/>
      <c r="I37" s="31">
        <f t="shared" si="2"/>
        <v>-932.16461999999774</v>
      </c>
      <c r="J37" s="31"/>
      <c r="K37" s="32">
        <f t="shared" si="3"/>
        <v>5.7609892506935285</v>
      </c>
      <c r="M37" s="45"/>
    </row>
    <row r="38" spans="3:16" x14ac:dyDescent="0.35">
      <c r="C38" s="46" t="s">
        <v>22</v>
      </c>
      <c r="D38" s="30"/>
      <c r="E38" s="31">
        <v>2291.12374</v>
      </c>
      <c r="F38" s="31"/>
      <c r="G38" s="31">
        <v>2144.2483900000002</v>
      </c>
      <c r="H38" s="31"/>
      <c r="I38" s="31">
        <f t="shared" si="2"/>
        <v>146.8753499999998</v>
      </c>
      <c r="J38" s="31"/>
      <c r="K38" s="32">
        <f t="shared" si="3"/>
        <v>6.8497358181530359</v>
      </c>
      <c r="M38" s="45"/>
    </row>
    <row r="39" spans="3:16" ht="16.8" customHeight="1" x14ac:dyDescent="0.35">
      <c r="C39" s="29" t="s">
        <v>3</v>
      </c>
      <c r="D39" s="30"/>
      <c r="E39" s="36"/>
      <c r="F39" s="31"/>
      <c r="G39" s="36"/>
      <c r="H39" s="31"/>
      <c r="I39" s="36"/>
      <c r="J39" s="31"/>
      <c r="K39" s="38"/>
    </row>
    <row r="40" spans="3:16" ht="16.8" customHeight="1" thickBot="1" x14ac:dyDescent="0.4">
      <c r="C40" s="47" t="s">
        <v>23</v>
      </c>
      <c r="D40" s="30"/>
      <c r="E40" s="48">
        <f>E9+E33+E34+E35</f>
        <v>810125.41170000006</v>
      </c>
      <c r="F40" s="41"/>
      <c r="G40" s="48">
        <f>G9+G33+G34+G35</f>
        <v>666453.46895999985</v>
      </c>
      <c r="H40" s="41"/>
      <c r="I40" s="48">
        <f>I9+I33+I34+I35</f>
        <v>143671.94274000014</v>
      </c>
      <c r="J40" s="41"/>
      <c r="K40" s="49">
        <f>I40/G40*100</f>
        <v>21.557685484659583</v>
      </c>
      <c r="M40" s="31"/>
      <c r="O40" s="44"/>
    </row>
    <row r="41" spans="3:16" ht="7.5" hidden="1" customHeight="1" thickTop="1" x14ac:dyDescent="0.35">
      <c r="C41" s="29"/>
      <c r="D41" s="30"/>
      <c r="E41" s="50"/>
      <c r="F41" s="50"/>
      <c r="G41" s="50"/>
      <c r="H41" s="50"/>
      <c r="I41" s="50"/>
      <c r="J41" s="50"/>
      <c r="K41" s="51"/>
    </row>
    <row r="42" spans="3:16" ht="7.5" hidden="1" customHeight="1" x14ac:dyDescent="0.35">
      <c r="C42" s="29"/>
      <c r="D42" s="30"/>
      <c r="E42" s="50"/>
      <c r="F42" s="50"/>
      <c r="G42" s="50"/>
      <c r="H42" s="50"/>
      <c r="I42" s="50"/>
      <c r="J42" s="50"/>
      <c r="K42" s="51"/>
    </row>
    <row r="43" spans="3:16" ht="13.2" hidden="1" customHeight="1" x14ac:dyDescent="0.35">
      <c r="C43" s="29" t="s">
        <v>3</v>
      </c>
      <c r="D43" s="30"/>
      <c r="H43" s="50"/>
      <c r="I43" s="50"/>
      <c r="J43" s="50"/>
      <c r="K43" s="51"/>
    </row>
    <row r="44" spans="3:16" ht="21" hidden="1" thickTop="1" x14ac:dyDescent="0.35">
      <c r="C44" s="29" t="s">
        <v>24</v>
      </c>
      <c r="D44" s="30">
        <v>134513.5</v>
      </c>
      <c r="E44" s="31">
        <v>155254.94231000001</v>
      </c>
      <c r="F44" s="31"/>
      <c r="G44" s="31">
        <v>141399.81774999999</v>
      </c>
      <c r="H44" s="31"/>
      <c r="I44" s="31">
        <f>E44-G44</f>
        <v>13855.124560000026</v>
      </c>
      <c r="J44" s="31"/>
      <c r="K44" s="32">
        <f>I44/G44*100</f>
        <v>9.7985448499632373</v>
      </c>
    </row>
    <row r="45" spans="3:16" ht="21" hidden="1" thickTop="1" x14ac:dyDescent="0.35">
      <c r="C45" s="29" t="s">
        <v>25</v>
      </c>
      <c r="D45" s="30"/>
      <c r="E45" s="31">
        <v>235403.85541999998</v>
      </c>
      <c r="F45" s="31"/>
      <c r="G45" s="31">
        <v>174783.83546</v>
      </c>
      <c r="H45" s="31"/>
      <c r="I45" s="31">
        <f>E45-G45</f>
        <v>60620.019959999976</v>
      </c>
      <c r="J45" s="31"/>
      <c r="K45" s="32">
        <f>I45/G45*100</f>
        <v>34.682852564974823</v>
      </c>
      <c r="M45" s="44"/>
    </row>
    <row r="46" spans="3:16" ht="10.5" hidden="1" customHeight="1" x14ac:dyDescent="0.35">
      <c r="C46" s="29"/>
      <c r="D46" s="30"/>
      <c r="E46" s="31"/>
      <c r="F46" s="31"/>
      <c r="G46" s="31"/>
      <c r="H46" s="31"/>
      <c r="I46" s="31"/>
      <c r="J46" s="31"/>
      <c r="K46" s="52"/>
    </row>
    <row r="47" spans="3:16" ht="21.6" hidden="1" thickTop="1" thickBot="1" x14ac:dyDescent="0.4">
      <c r="C47" s="29" t="s">
        <v>26</v>
      </c>
      <c r="D47" s="30"/>
      <c r="E47" s="53">
        <f>SUM(E44:E45)</f>
        <v>390658.79772999999</v>
      </c>
      <c r="F47" s="31"/>
      <c r="G47" s="53">
        <f>SUM(G44:G45)</f>
        <v>316183.65321000002</v>
      </c>
      <c r="H47" s="31"/>
      <c r="I47" s="53">
        <f>SUM(I44:I45)</f>
        <v>74475.144520000002</v>
      </c>
      <c r="J47" s="31"/>
      <c r="K47" s="54">
        <f>I47/G47*100</f>
        <v>23.554394341359501</v>
      </c>
      <c r="M47" s="31"/>
    </row>
    <row r="48" spans="3:16" ht="6.75" hidden="1" customHeight="1" thickTop="1" x14ac:dyDescent="0.35">
      <c r="C48" s="29" t="s">
        <v>3</v>
      </c>
      <c r="D48" s="30"/>
      <c r="E48" s="50"/>
      <c r="F48" s="50"/>
      <c r="G48" s="50"/>
      <c r="H48" s="50"/>
      <c r="I48" s="50"/>
      <c r="J48" s="50"/>
      <c r="K48" s="51"/>
    </row>
    <row r="49" spans="3:11" ht="21" thickTop="1" x14ac:dyDescent="0.35">
      <c r="C49" s="29"/>
      <c r="D49" s="30"/>
      <c r="E49" s="50"/>
      <c r="F49" s="50"/>
      <c r="G49" s="50"/>
      <c r="H49" s="50"/>
      <c r="I49" s="50"/>
      <c r="J49" s="50"/>
      <c r="K49" s="55" t="s">
        <v>3</v>
      </c>
    </row>
    <row r="50" spans="3:11" x14ac:dyDescent="0.35">
      <c r="C50" s="13" t="s">
        <v>27</v>
      </c>
      <c r="D50" s="14"/>
      <c r="K50" s="56" t="s">
        <v>3</v>
      </c>
    </row>
    <row r="51" spans="3:11" ht="8.6999999999999993" customHeight="1" x14ac:dyDescent="0.35">
      <c r="C51" s="13"/>
      <c r="D51" s="14"/>
      <c r="K51" s="56"/>
    </row>
    <row r="52" spans="3:11" x14ac:dyDescent="0.35">
      <c r="C52" s="57" t="s">
        <v>28</v>
      </c>
      <c r="D52" s="14"/>
      <c r="E52" s="36">
        <f>SUM(E53,E56,E62,E63)</f>
        <v>235560.67739000003</v>
      </c>
      <c r="F52" s="37"/>
      <c r="G52" s="36">
        <f>SUM(G53,G56,G62,G63)</f>
        <v>179458.08912000002</v>
      </c>
      <c r="H52" s="37"/>
      <c r="I52" s="36">
        <f>E52-G52</f>
        <v>56102.588270000007</v>
      </c>
      <c r="J52" s="37"/>
      <c r="K52" s="38">
        <f>I52/G52*100</f>
        <v>31.262223143636248</v>
      </c>
    </row>
    <row r="53" spans="3:11" x14ac:dyDescent="0.35">
      <c r="C53" s="29" t="s">
        <v>29</v>
      </c>
      <c r="D53" s="14"/>
      <c r="E53" s="31">
        <f>SUM(E54:E55)</f>
        <v>68694.22507</v>
      </c>
      <c r="F53" s="31">
        <f>SUM(F54:F55)</f>
        <v>0</v>
      </c>
      <c r="G53" s="31">
        <f>SUM(G54:G55)</f>
        <v>35335.090490000002</v>
      </c>
      <c r="H53" s="37"/>
      <c r="I53" s="31">
        <f>E53-G53</f>
        <v>33359.134579999998</v>
      </c>
      <c r="J53" s="31"/>
      <c r="K53" s="32">
        <f>I53/G53*100</f>
        <v>94.407950050222141</v>
      </c>
    </row>
    <row r="54" spans="3:11" hidden="1" x14ac:dyDescent="0.35">
      <c r="C54" s="29" t="s">
        <v>30</v>
      </c>
      <c r="D54" s="14"/>
      <c r="E54" s="31">
        <v>62879.548340000001</v>
      </c>
      <c r="F54" s="37"/>
      <c r="G54" s="31">
        <v>29328.002510000002</v>
      </c>
      <c r="H54" s="37"/>
      <c r="I54" s="31">
        <f>E54-G54</f>
        <v>33551.545830000003</v>
      </c>
      <c r="J54" s="31"/>
      <c r="K54" s="32">
        <f>I54/G54*100</f>
        <v>114.40106027868721</v>
      </c>
    </row>
    <row r="55" spans="3:11" hidden="1" x14ac:dyDescent="0.35">
      <c r="C55" s="29" t="s">
        <v>31</v>
      </c>
      <c r="D55" s="14"/>
      <c r="E55" s="31">
        <v>5814.6767300000001</v>
      </c>
      <c r="F55" s="37"/>
      <c r="G55" s="31">
        <v>6007.0879800000002</v>
      </c>
      <c r="H55" s="37"/>
      <c r="I55" s="31">
        <f>E55-G55</f>
        <v>-192.41125000000011</v>
      </c>
      <c r="J55" s="31"/>
      <c r="K55" s="32">
        <f>I55/G55*100</f>
        <v>-3.2030702836484863</v>
      </c>
    </row>
    <row r="56" spans="3:11" x14ac:dyDescent="0.35">
      <c r="C56" s="29" t="s">
        <v>13</v>
      </c>
      <c r="D56" s="30"/>
      <c r="E56" s="31">
        <f>SUM(E57:E59)</f>
        <v>160089.00197000001</v>
      </c>
      <c r="F56" s="31"/>
      <c r="G56" s="31">
        <f>SUM(G57:G59)</f>
        <v>137590.61198000002</v>
      </c>
      <c r="H56" s="31"/>
      <c r="I56" s="31">
        <f>E56-G56</f>
        <v>22498.389989999996</v>
      </c>
      <c r="J56" s="31"/>
      <c r="K56" s="32">
        <f>I56/G56*100</f>
        <v>16.351689745569509</v>
      </c>
    </row>
    <row r="57" spans="3:11" hidden="1" x14ac:dyDescent="0.35">
      <c r="C57" s="29" t="s">
        <v>32</v>
      </c>
      <c r="D57" s="30"/>
      <c r="E57" s="31">
        <v>5014.7970300000006</v>
      </c>
      <c r="F57" s="31"/>
      <c r="G57" s="31">
        <v>8696.4394200000006</v>
      </c>
      <c r="H57" s="31"/>
      <c r="I57" s="31"/>
      <c r="J57" s="31"/>
      <c r="K57" s="32"/>
    </row>
    <row r="58" spans="3:11" hidden="1" x14ac:dyDescent="0.35">
      <c r="C58" s="29" t="s">
        <v>33</v>
      </c>
      <c r="D58" s="30"/>
      <c r="E58" s="31">
        <v>21473.73546</v>
      </c>
      <c r="F58" s="31"/>
      <c r="G58" s="31">
        <v>1370.70038</v>
      </c>
      <c r="H58" s="31"/>
      <c r="I58" s="31"/>
      <c r="J58" s="31"/>
      <c r="K58" s="32"/>
    </row>
    <row r="59" spans="3:11" hidden="1" x14ac:dyDescent="0.35">
      <c r="C59" s="29" t="s">
        <v>34</v>
      </c>
      <c r="D59" s="30"/>
      <c r="E59" s="31">
        <v>133600.46948</v>
      </c>
      <c r="F59" s="31"/>
      <c r="G59" s="31">
        <v>127523.47218000001</v>
      </c>
      <c r="H59" s="31"/>
      <c r="I59" s="31"/>
      <c r="J59" s="31"/>
      <c r="K59" s="32"/>
    </row>
    <row r="60" spans="3:11" hidden="1" x14ac:dyDescent="0.35">
      <c r="C60" s="29" t="s">
        <v>35</v>
      </c>
      <c r="D60" s="30"/>
      <c r="E60" s="31">
        <v>0</v>
      </c>
      <c r="F60" s="31"/>
      <c r="G60" s="31">
        <v>0</v>
      </c>
      <c r="H60" s="31"/>
      <c r="I60" s="31">
        <f>E60-G60</f>
        <v>0</v>
      </c>
      <c r="J60" s="31"/>
      <c r="K60" s="32">
        <f>IFERROR(I60/G60*100,0)</f>
        <v>0</v>
      </c>
    </row>
    <row r="61" spans="3:11" hidden="1" x14ac:dyDescent="0.35">
      <c r="C61" s="29" t="s">
        <v>36</v>
      </c>
      <c r="D61" s="30"/>
      <c r="E61" s="31">
        <v>0</v>
      </c>
      <c r="F61" s="31"/>
      <c r="G61" s="31">
        <v>0</v>
      </c>
      <c r="H61" s="31"/>
      <c r="I61" s="31">
        <f>E61-G61</f>
        <v>0</v>
      </c>
      <c r="J61" s="31"/>
      <c r="K61" s="32">
        <f>IFERROR(I61/G61*100,0)</f>
        <v>0</v>
      </c>
    </row>
    <row r="62" spans="3:11" x14ac:dyDescent="0.35">
      <c r="C62" s="29" t="s">
        <v>37</v>
      </c>
      <c r="D62" s="30"/>
      <c r="E62" s="31">
        <v>6511.9280899999994</v>
      </c>
      <c r="F62" s="31"/>
      <c r="G62" s="31">
        <v>6012.0287099999996</v>
      </c>
      <c r="H62" s="31"/>
      <c r="I62" s="31">
        <f>E62-G62</f>
        <v>499.89937999999984</v>
      </c>
      <c r="J62" s="31"/>
      <c r="K62" s="32">
        <f>IFERROR(I62/G62*100,0)</f>
        <v>8.3149865729766272</v>
      </c>
    </row>
    <row r="63" spans="3:11" x14ac:dyDescent="0.35">
      <c r="C63" s="29" t="s">
        <v>38</v>
      </c>
      <c r="D63" s="30"/>
      <c r="E63" s="31">
        <v>265.52226000000002</v>
      </c>
      <c r="F63" s="31"/>
      <c r="G63" s="31">
        <v>520.35793999999999</v>
      </c>
      <c r="H63" s="31"/>
      <c r="I63" s="31">
        <f>E63-G63</f>
        <v>-254.83567999999997</v>
      </c>
      <c r="J63" s="31"/>
      <c r="K63" s="32">
        <f>I63/G63*100</f>
        <v>-48.973151058288835</v>
      </c>
    </row>
    <row r="64" spans="3:11" x14ac:dyDescent="0.35">
      <c r="C64" s="29" t="s">
        <v>39</v>
      </c>
      <c r="D64" s="30"/>
      <c r="E64" s="31">
        <v>354638.96791000001</v>
      </c>
      <c r="F64" s="31"/>
      <c r="G64" s="31">
        <v>298349.96635</v>
      </c>
      <c r="H64" s="31"/>
      <c r="I64" s="31">
        <f>E64-G64</f>
        <v>56289.001560000004</v>
      </c>
      <c r="J64" s="31"/>
      <c r="K64" s="32">
        <f>IFERROR(I64/G64*100,0)</f>
        <v>18.866769870510495</v>
      </c>
    </row>
    <row r="65" spans="3:13" x14ac:dyDescent="0.35">
      <c r="C65" s="29"/>
      <c r="D65" s="30"/>
      <c r="E65" s="31"/>
      <c r="F65" s="31"/>
      <c r="G65" s="31"/>
      <c r="H65" s="31"/>
      <c r="I65" s="31"/>
      <c r="J65" s="31"/>
      <c r="K65" s="32"/>
    </row>
    <row r="66" spans="3:13" ht="21" thickBot="1" x14ac:dyDescent="0.4">
      <c r="C66" s="47" t="s">
        <v>40</v>
      </c>
      <c r="D66" s="30"/>
      <c r="E66" s="48">
        <f>SUM(E52,E64)</f>
        <v>590199.64529999997</v>
      </c>
      <c r="F66" s="41"/>
      <c r="G66" s="48">
        <f>SUM(G52,G64)</f>
        <v>477808.05547000002</v>
      </c>
      <c r="H66" s="41"/>
      <c r="I66" s="48">
        <f>E66-G66</f>
        <v>112391.58982999995</v>
      </c>
      <c r="J66" s="41"/>
      <c r="K66" s="49">
        <f>I66/G66*100</f>
        <v>23.522330472106628</v>
      </c>
      <c r="M66" s="31"/>
    </row>
    <row r="67" spans="3:13" ht="21.6" thickTop="1" x14ac:dyDescent="0.4">
      <c r="C67" s="29" t="s">
        <v>3</v>
      </c>
      <c r="D67" s="30"/>
      <c r="E67" s="50"/>
      <c r="F67" s="50"/>
      <c r="G67" s="50"/>
      <c r="H67" s="50"/>
      <c r="I67" s="50"/>
      <c r="J67" s="50"/>
      <c r="K67" s="51"/>
      <c r="L67" s="58"/>
    </row>
    <row r="68" spans="3:13" x14ac:dyDescent="0.35">
      <c r="C68" s="29"/>
      <c r="D68" s="30"/>
      <c r="E68" s="50"/>
      <c r="F68" s="50"/>
      <c r="G68" s="50"/>
      <c r="H68" s="50"/>
      <c r="I68" s="50"/>
      <c r="J68" s="50"/>
      <c r="K68" s="51"/>
    </row>
    <row r="69" spans="3:13" ht="22.2" x14ac:dyDescent="0.5">
      <c r="C69" s="13" t="s">
        <v>41</v>
      </c>
      <c r="D69" s="14"/>
      <c r="E69" s="59"/>
      <c r="F69" s="59"/>
      <c r="G69" s="59"/>
      <c r="K69" s="43"/>
    </row>
    <row r="70" spans="3:13" ht="7.2" customHeight="1" x14ac:dyDescent="0.35">
      <c r="C70" s="29" t="s">
        <v>3</v>
      </c>
      <c r="D70" s="30"/>
      <c r="E70" s="60" t="s">
        <v>3</v>
      </c>
      <c r="F70" s="60"/>
      <c r="G70" s="60" t="s">
        <v>3</v>
      </c>
      <c r="H70" s="60"/>
      <c r="I70" s="30" t="s">
        <v>3</v>
      </c>
      <c r="J70" s="30"/>
      <c r="K70" s="56" t="s">
        <v>3</v>
      </c>
    </row>
    <row r="71" spans="3:13" x14ac:dyDescent="0.35">
      <c r="C71" s="57" t="s">
        <v>42</v>
      </c>
      <c r="D71" s="14"/>
      <c r="E71" s="24">
        <f>SUM(E72:E74)</f>
        <v>132496.79999999999</v>
      </c>
      <c r="F71" s="25"/>
      <c r="G71" s="24">
        <f>SUM(G72:G74)</f>
        <v>117485.5</v>
      </c>
      <c r="H71" s="25"/>
      <c r="I71" s="24">
        <f>E71-G71</f>
        <v>15011.299999999988</v>
      </c>
      <c r="J71" s="25"/>
      <c r="K71" s="26">
        <f>I71/G71*100</f>
        <v>12.77715122291686</v>
      </c>
      <c r="M71" s="31"/>
    </row>
    <row r="72" spans="3:13" x14ac:dyDescent="0.35">
      <c r="C72" s="29" t="s">
        <v>43</v>
      </c>
      <c r="D72" s="30"/>
      <c r="E72" s="31">
        <v>132670.79999999999</v>
      </c>
      <c r="F72" s="31"/>
      <c r="G72" s="31">
        <v>117642.2</v>
      </c>
      <c r="H72" s="31"/>
      <c r="I72" s="31">
        <f>E72-G72</f>
        <v>15028.599999999991</v>
      </c>
      <c r="J72" s="31"/>
      <c r="K72" s="32">
        <f>I72/G72*100</f>
        <v>12.774837600792905</v>
      </c>
    </row>
    <row r="73" spans="3:13" hidden="1" x14ac:dyDescent="0.35">
      <c r="C73" s="29"/>
      <c r="D73" s="30"/>
      <c r="E73" s="31"/>
      <c r="F73" s="31"/>
      <c r="G73" s="31"/>
      <c r="H73" s="31"/>
      <c r="I73" s="31"/>
      <c r="J73" s="31"/>
      <c r="K73" s="32"/>
    </row>
    <row r="74" spans="3:13" x14ac:dyDescent="0.35">
      <c r="C74" s="29" t="s">
        <v>44</v>
      </c>
      <c r="D74" s="30"/>
      <c r="E74" s="31">
        <v>-174</v>
      </c>
      <c r="F74" s="31"/>
      <c r="G74" s="31">
        <v>-156.69999999999999</v>
      </c>
      <c r="H74" s="31"/>
      <c r="I74" s="31">
        <f>E74-G74</f>
        <v>-17.300000000000011</v>
      </c>
      <c r="J74" s="31"/>
      <c r="K74" s="32">
        <f>I74/G74*100</f>
        <v>11.040204211869822</v>
      </c>
    </row>
    <row r="75" spans="3:13" x14ac:dyDescent="0.35">
      <c r="C75" s="29" t="s">
        <v>45</v>
      </c>
      <c r="D75" s="30"/>
      <c r="E75" s="31">
        <v>46444.610810000006</v>
      </c>
      <c r="F75" s="31"/>
      <c r="G75" s="31">
        <v>39572.596729999997</v>
      </c>
      <c r="H75" s="31"/>
      <c r="I75" s="31">
        <f>E75-G75</f>
        <v>6872.0140800000081</v>
      </c>
      <c r="J75" s="31"/>
      <c r="K75" s="32">
        <f>I75/G75*100</f>
        <v>17.365587926632909</v>
      </c>
    </row>
    <row r="76" spans="3:13" x14ac:dyDescent="0.35">
      <c r="C76" s="61" t="s">
        <v>46</v>
      </c>
      <c r="D76" s="30"/>
      <c r="E76" s="31">
        <v>8007.69661</v>
      </c>
      <c r="F76" s="31"/>
      <c r="G76" s="31">
        <v>1524.7833500000002</v>
      </c>
      <c r="H76" s="31"/>
      <c r="I76" s="31">
        <f>E76-G76</f>
        <v>6482.9132599999994</v>
      </c>
      <c r="J76" s="31"/>
      <c r="K76" s="32">
        <f>I76/G76*100</f>
        <v>425.16946817395393</v>
      </c>
    </row>
    <row r="77" spans="3:13" ht="16.8" customHeight="1" x14ac:dyDescent="0.35">
      <c r="C77" s="29" t="s">
        <v>47</v>
      </c>
      <c r="D77" s="30"/>
      <c r="E77" s="31">
        <v>4827.8581299999996</v>
      </c>
      <c r="F77" s="31"/>
      <c r="G77" s="31">
        <v>3283.5466800000004</v>
      </c>
      <c r="H77" s="31"/>
      <c r="I77" s="31">
        <f>E77-G77</f>
        <v>1544.3114499999992</v>
      </c>
      <c r="J77" s="31"/>
      <c r="K77" s="32">
        <f>I77/G77*100</f>
        <v>47.031810432492435</v>
      </c>
    </row>
    <row r="78" spans="3:13" x14ac:dyDescent="0.35">
      <c r="C78" s="29" t="s">
        <v>48</v>
      </c>
      <c r="D78" s="30"/>
      <c r="E78" s="31">
        <v>0.87935000000000008</v>
      </c>
      <c r="F78" s="31"/>
      <c r="G78" s="31">
        <v>0.87935000000000008</v>
      </c>
      <c r="H78" s="31"/>
      <c r="I78" s="31">
        <f>E78-G78</f>
        <v>0</v>
      </c>
      <c r="J78" s="31"/>
      <c r="K78" s="32">
        <v>0</v>
      </c>
      <c r="M78" s="44"/>
    </row>
    <row r="79" spans="3:13" x14ac:dyDescent="0.35">
      <c r="C79" s="29"/>
      <c r="D79" s="30"/>
      <c r="E79" s="31"/>
      <c r="F79" s="31"/>
      <c r="G79" s="31"/>
      <c r="H79" s="31"/>
      <c r="I79" s="31"/>
      <c r="J79" s="31"/>
      <c r="K79" s="32"/>
    </row>
    <row r="80" spans="3:13" hidden="1" x14ac:dyDescent="0.35">
      <c r="C80" s="47" t="s">
        <v>49</v>
      </c>
      <c r="D80" s="10"/>
      <c r="E80" s="24">
        <f>SUM(E81:E82)</f>
        <v>28147.9215</v>
      </c>
      <c r="F80" s="24">
        <f>SUM(F81:F82)</f>
        <v>0</v>
      </c>
      <c r="G80" s="24">
        <f>SUM(G81:G82)</f>
        <v>26778.107379999998</v>
      </c>
      <c r="H80" s="41"/>
      <c r="I80" s="24">
        <f>SUM(I81:I82)</f>
        <v>1369.8141200000027</v>
      </c>
      <c r="J80" s="41"/>
      <c r="K80" s="26">
        <f>SUM(K81:K82)</f>
        <v>5.1154254502059686</v>
      </c>
    </row>
    <row r="81" spans="3:13" hidden="1" x14ac:dyDescent="0.35">
      <c r="C81" s="29" t="s">
        <v>50</v>
      </c>
      <c r="E81" s="62">
        <v>0</v>
      </c>
      <c r="F81" s="62"/>
      <c r="G81" s="62">
        <v>0</v>
      </c>
      <c r="H81" s="31"/>
      <c r="I81" s="31">
        <f>E81-G81</f>
        <v>0</v>
      </c>
      <c r="J81" s="31"/>
      <c r="K81" s="32">
        <v>0</v>
      </c>
    </row>
    <row r="82" spans="3:13" hidden="1" x14ac:dyDescent="0.35">
      <c r="C82" s="47" t="s">
        <v>49</v>
      </c>
      <c r="E82" s="41">
        <f>+E83+E84</f>
        <v>28147.9215</v>
      </c>
      <c r="F82" s="31"/>
      <c r="G82" s="41">
        <f>+G83+G84</f>
        <v>26778.107379999998</v>
      </c>
      <c r="H82" s="31"/>
      <c r="I82" s="41">
        <f>E82-G82</f>
        <v>1369.8141200000027</v>
      </c>
      <c r="J82" s="41"/>
      <c r="K82" s="42">
        <f>I82/G82*100</f>
        <v>5.1154254502059686</v>
      </c>
      <c r="M82" s="44"/>
    </row>
    <row r="83" spans="3:13" hidden="1" x14ac:dyDescent="0.35">
      <c r="C83" s="29" t="s">
        <v>49</v>
      </c>
      <c r="E83" s="31">
        <v>0</v>
      </c>
      <c r="F83" s="31"/>
      <c r="G83" s="31">
        <v>0</v>
      </c>
      <c r="H83" s="31"/>
      <c r="I83" s="31">
        <f>E83-G83</f>
        <v>0</v>
      </c>
      <c r="J83" s="31"/>
      <c r="K83" s="32">
        <v>0</v>
      </c>
    </row>
    <row r="84" spans="3:13" x14ac:dyDescent="0.35">
      <c r="C84" s="7" t="s">
        <v>51</v>
      </c>
      <c r="E84" s="31">
        <v>28147.9215</v>
      </c>
      <c r="F84" s="63"/>
      <c r="G84" s="31">
        <v>26778.107379999998</v>
      </c>
      <c r="H84" s="41"/>
      <c r="I84" s="31">
        <f>E84-G84</f>
        <v>1369.8141200000027</v>
      </c>
      <c r="J84" s="31"/>
      <c r="K84" s="32">
        <f>I84/G84*100</f>
        <v>5.1154254502059686</v>
      </c>
    </row>
    <row r="85" spans="3:13" ht="21" thickBot="1" x14ac:dyDescent="0.4">
      <c r="C85" s="47" t="s">
        <v>52</v>
      </c>
      <c r="D85" s="30"/>
      <c r="E85" s="48">
        <f>E71+E75+E76+E77+E78+E79+E84+E83</f>
        <v>219925.76640000002</v>
      </c>
      <c r="F85" s="41"/>
      <c r="G85" s="48">
        <f>G71+G75+G76+G77+G78+G79+G84+G83</f>
        <v>188645.41349000001</v>
      </c>
      <c r="H85" s="41"/>
      <c r="I85" s="48">
        <f>I71+I75+I76+I77+I78+I79+I82</f>
        <v>31280.352910000001</v>
      </c>
      <c r="J85" s="41"/>
      <c r="K85" s="49">
        <f>I85/G85*100</f>
        <v>16.581560257047094</v>
      </c>
      <c r="M85" s="64"/>
    </row>
    <row r="86" spans="3:13" ht="21" thickTop="1" x14ac:dyDescent="0.35">
      <c r="C86" s="29"/>
      <c r="D86" s="30"/>
      <c r="E86" s="65"/>
      <c r="F86" s="65"/>
      <c r="G86" s="65"/>
      <c r="H86" s="65"/>
      <c r="I86" s="65"/>
      <c r="J86" s="65"/>
      <c r="K86" s="66"/>
    </row>
    <row r="87" spans="3:13" ht="21.75" customHeight="1" thickBot="1" x14ac:dyDescent="0.4">
      <c r="C87" s="29" t="s">
        <v>53</v>
      </c>
      <c r="D87" s="30"/>
      <c r="E87" s="67">
        <f>E66+E85</f>
        <v>810125.41170000006</v>
      </c>
      <c r="F87" s="41"/>
      <c r="G87" s="67">
        <f>G66+G85</f>
        <v>666453.46895999997</v>
      </c>
      <c r="H87" s="41"/>
      <c r="I87" s="67">
        <f>E87-G87</f>
        <v>143671.94274000009</v>
      </c>
      <c r="J87" s="41"/>
      <c r="K87" s="68">
        <f>I87/G87*100</f>
        <v>21.557685484659569</v>
      </c>
      <c r="L87" s="1" t="s">
        <v>3</v>
      </c>
      <c r="M87" s="31"/>
    </row>
    <row r="88" spans="3:13" ht="8.6999999999999993" customHeight="1" thickTop="1" x14ac:dyDescent="0.35">
      <c r="C88" s="29" t="s">
        <v>3</v>
      </c>
      <c r="D88" s="30"/>
      <c r="E88" s="50"/>
      <c r="F88" s="50"/>
      <c r="G88" s="50"/>
      <c r="H88" s="50"/>
      <c r="I88" s="50"/>
      <c r="J88" s="50"/>
      <c r="K88" s="51"/>
    </row>
    <row r="89" spans="3:13" ht="7.2" customHeight="1" x14ac:dyDescent="0.35">
      <c r="C89" s="29"/>
      <c r="D89" s="30"/>
      <c r="E89" s="50"/>
      <c r="F89" s="50"/>
      <c r="G89" s="50"/>
      <c r="H89" s="50"/>
      <c r="I89" s="50"/>
      <c r="J89" s="50"/>
      <c r="K89" s="51"/>
    </row>
    <row r="90" spans="3:13" ht="6.75" customHeight="1" x14ac:dyDescent="0.35">
      <c r="C90" s="29"/>
      <c r="D90" s="30"/>
      <c r="E90" s="69" t="s">
        <v>3</v>
      </c>
      <c r="F90" s="69"/>
      <c r="G90" s="69" t="s">
        <v>3</v>
      </c>
      <c r="H90" s="50"/>
      <c r="I90" s="50"/>
      <c r="J90" s="50"/>
      <c r="K90" s="51"/>
    </row>
    <row r="91" spans="3:13" ht="21" hidden="1" thickBot="1" x14ac:dyDescent="0.4">
      <c r="C91" s="29" t="s">
        <v>54</v>
      </c>
      <c r="D91" s="30"/>
      <c r="E91" s="70">
        <f>+E47</f>
        <v>390658.79772999999</v>
      </c>
      <c r="F91" s="31"/>
      <c r="G91" s="70">
        <f>+G47</f>
        <v>316183.65321000002</v>
      </c>
      <c r="H91" s="31"/>
      <c r="I91" s="70">
        <f>E91-G91</f>
        <v>74475.144519999973</v>
      </c>
      <c r="J91" s="31"/>
      <c r="K91" s="71">
        <f>I91/G91*100</f>
        <v>23.554394341359494</v>
      </c>
      <c r="M91" s="31"/>
    </row>
    <row r="92" spans="3:13" ht="16.5" hidden="1" customHeight="1" thickTop="1" x14ac:dyDescent="0.35">
      <c r="C92" s="7" t="s">
        <v>3</v>
      </c>
      <c r="E92" s="50"/>
      <c r="F92" s="50"/>
      <c r="G92" s="50"/>
      <c r="H92" s="50"/>
      <c r="I92" s="50"/>
      <c r="J92" s="50"/>
      <c r="K92" s="51"/>
    </row>
    <row r="93" spans="3:13" hidden="1" x14ac:dyDescent="0.35">
      <c r="C93" s="7"/>
      <c r="E93" s="50"/>
      <c r="F93" s="50"/>
      <c r="G93" s="50"/>
      <c r="H93" s="50"/>
      <c r="I93" s="50"/>
      <c r="J93" s="50"/>
      <c r="K93" s="51"/>
    </row>
    <row r="94" spans="3:13" ht="27" hidden="1" customHeight="1" x14ac:dyDescent="0.35">
      <c r="C94" s="72" t="s">
        <v>55</v>
      </c>
      <c r="D94" s="73"/>
      <c r="E94" s="50"/>
      <c r="F94" s="50"/>
      <c r="G94" s="50"/>
      <c r="H94" s="50"/>
      <c r="I94" s="50"/>
      <c r="J94" s="50"/>
      <c r="K94" s="51"/>
    </row>
    <row r="95" spans="3:13" ht="21" thickBot="1" x14ac:dyDescent="0.4">
      <c r="C95" s="74"/>
      <c r="D95" s="75"/>
      <c r="E95" s="76"/>
      <c r="F95" s="76"/>
      <c r="G95" s="76"/>
      <c r="H95" s="75"/>
      <c r="I95" s="75"/>
      <c r="J95" s="75"/>
      <c r="K95" s="77"/>
    </row>
    <row r="96" spans="3:13" ht="21" thickTop="1" x14ac:dyDescent="0.35">
      <c r="C96" s="7"/>
      <c r="E96" s="31"/>
      <c r="G96" s="31"/>
      <c r="K96" s="43"/>
    </row>
    <row r="97" spans="3:11" ht="21" thickBot="1" x14ac:dyDescent="0.4">
      <c r="C97" s="74"/>
      <c r="D97" s="75"/>
      <c r="E97" s="75"/>
      <c r="F97" s="75"/>
      <c r="G97" s="75"/>
      <c r="H97" s="75"/>
      <c r="I97" s="75"/>
      <c r="J97" s="75"/>
      <c r="K97" s="77"/>
    </row>
    <row r="98" spans="3:11" ht="21" thickTop="1" x14ac:dyDescent="0.35"/>
    <row r="99" spans="3:11" x14ac:dyDescent="0.35">
      <c r="E99" s="31">
        <f>+E40-E87</f>
        <v>0</v>
      </c>
      <c r="G99" s="31">
        <f>+G40-G87</f>
        <v>0</v>
      </c>
      <c r="I99" s="78"/>
    </row>
  </sheetData>
  <mergeCells count="4">
    <mergeCell ref="C1:K1"/>
    <mergeCell ref="C3:K3"/>
    <mergeCell ref="C4:K4"/>
    <mergeCell ref="C5:K5"/>
  </mergeCells>
  <pageMargins left="0.6692913385826772" right="0.39370078740157483" top="0.6692913385826772" bottom="0.23622047244094491" header="0.23622047244094491" footer="0.19685039370078741"/>
  <pageSetup scale="59" fitToHeight="0" orientation="portrait" r:id="rId1"/>
  <headerFooter alignWithMargins="0">
    <oddHeader>&amp;L&amp;"Arial,Negrita Cursiva"&amp;8&amp;D&amp;R&amp;"Arial,Negrita Cursiva"&amp;8&amp;T</oddHeader>
    <oddFooter>&amp;LMCASTANEDA/DCONT/GP/DFO&amp;RPagina  1</oddFooter>
  </headerFooter>
  <ignoredErrors>
    <ignoredError sqref="E25:K25 E30:K30 F26 F27 F28 F29 E32:K32 F31 E39:K43 F33 F34 F35 F36 F37 F38 E46:K53 F44 F45 F54 F55 E88:K89 H26:K26 H27:K27 H28:K28 H29:K29 H31:K31 H33:K33 H34:K34 H35:K35 H36:K36 H37:K37 H38:K38 H44:K44 H45:K45 H54:K54 H55:K55" formula="1"/>
    <ignoredError sqref="H84:K84 F84 H83:K83 H78:K78 H77:K77 H76:K76 H75:K75 H74:K74 H72:K72 H64:K64 H63:K63 H62:K62 H61:K61 H60:K60 H59:K59 H58:K58 H57:K57 F83 E85:K87 F78 F77 F76 F75 F74 E79:K82 F72 E73:K73 F64 F63 F62 F61 F60 F59 F58 F57 E65:K71 E56:K56" formula="1" formulaRange="1"/>
    <ignoredError sqref="E64 E72 E57 G57 E58 G58 E59 G59 E60 G60 E61 G61 E62 G62 E63 G63 G64 E78 G72 E84 E74 G74 E75 G75 E76 G76 E77 G77 G78 E83 G83 G8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D545-D636-4DB9-B7DA-433B01C18B23}">
  <sheetPr>
    <pageSetUpPr fitToPage="1"/>
  </sheetPr>
  <dimension ref="A1:DZ60"/>
  <sheetViews>
    <sheetView showGridLines="0" zoomScale="80" zoomScaleNormal="80" zoomScaleSheetLayoutView="90" workbookViewId="0">
      <selection activeCell="K3" sqref="K3"/>
    </sheetView>
  </sheetViews>
  <sheetFormatPr baseColWidth="10" defaultColWidth="10" defaultRowHeight="13.2" x14ac:dyDescent="0.25"/>
  <cols>
    <col min="1" max="1" width="11.33203125" style="79" customWidth="1"/>
    <col min="2" max="2" width="11.33203125" style="80" customWidth="1"/>
    <col min="3" max="3" width="53.109375" style="141" customWidth="1"/>
    <col min="4" max="4" width="10.5546875" style="96" bestFit="1" customWidth="1"/>
    <col min="5" max="5" width="1.5546875" style="96" customWidth="1"/>
    <col min="6" max="6" width="10.5546875" style="96" bestFit="1" customWidth="1"/>
    <col min="7" max="7" width="1.5546875" style="96" customWidth="1"/>
    <col min="8" max="8" width="14.88671875" style="96" customWidth="1"/>
    <col min="9" max="9" width="1.5546875" style="96" customWidth="1"/>
    <col min="10" max="10" width="13.6640625" style="96" bestFit="1" customWidth="1"/>
    <col min="11" max="44" width="12.5546875" style="79" customWidth="1"/>
    <col min="45" max="69" width="10" style="79" customWidth="1"/>
    <col min="70" max="70" width="9.5546875" style="79" customWidth="1"/>
    <col min="71" max="71" width="0.33203125" style="79" hidden="1" customWidth="1"/>
    <col min="72" max="88" width="10" style="79" hidden="1" customWidth="1"/>
    <col min="89" max="89" width="1.109375" style="79" customWidth="1"/>
    <col min="90" max="97" width="10" style="79" hidden="1" customWidth="1"/>
    <col min="98" max="98" width="2.33203125" style="79" customWidth="1"/>
    <col min="99" max="106" width="10" style="79" hidden="1" customWidth="1"/>
    <col min="107" max="107" width="0.33203125" style="79" hidden="1" customWidth="1"/>
    <col min="108" max="122" width="10" style="79" hidden="1" customWidth="1"/>
    <col min="123" max="123" width="0.33203125" style="79" customWidth="1"/>
    <col min="124" max="130" width="10" style="79" hidden="1" customWidth="1"/>
    <col min="131" max="258" width="10" style="79"/>
    <col min="259" max="259" width="53.109375" style="79" customWidth="1"/>
    <col min="260" max="260" width="10.5546875" style="79" bestFit="1" customWidth="1"/>
    <col min="261" max="261" width="1.5546875" style="79" customWidth="1"/>
    <col min="262" max="262" width="9.88671875" style="79" bestFit="1" customWidth="1"/>
    <col min="263" max="263" width="1.5546875" style="79" customWidth="1"/>
    <col min="264" max="264" width="13.6640625" style="79" customWidth="1"/>
    <col min="265" max="265" width="1.5546875" style="79" customWidth="1"/>
    <col min="266" max="266" width="10.6640625" style="79" customWidth="1"/>
    <col min="267" max="300" width="12.5546875" style="79" customWidth="1"/>
    <col min="301" max="325" width="10" style="79" customWidth="1"/>
    <col min="326" max="326" width="9.5546875" style="79" customWidth="1"/>
    <col min="327" max="344" width="0" style="79" hidden="1" customWidth="1"/>
    <col min="345" max="345" width="1.109375" style="79" customWidth="1"/>
    <col min="346" max="353" width="0" style="79" hidden="1" customWidth="1"/>
    <col min="354" max="354" width="2.33203125" style="79" customWidth="1"/>
    <col min="355" max="378" width="0" style="79" hidden="1" customWidth="1"/>
    <col min="379" max="379" width="0.33203125" style="79" customWidth="1"/>
    <col min="380" max="386" width="0" style="79" hidden="1" customWidth="1"/>
    <col min="387" max="514" width="10" style="79"/>
    <col min="515" max="515" width="53.109375" style="79" customWidth="1"/>
    <col min="516" max="516" width="10.5546875" style="79" bestFit="1" customWidth="1"/>
    <col min="517" max="517" width="1.5546875" style="79" customWidth="1"/>
    <col min="518" max="518" width="9.88671875" style="79" bestFit="1" customWidth="1"/>
    <col min="519" max="519" width="1.5546875" style="79" customWidth="1"/>
    <col min="520" max="520" width="13.6640625" style="79" customWidth="1"/>
    <col min="521" max="521" width="1.5546875" style="79" customWidth="1"/>
    <col min="522" max="522" width="10.6640625" style="79" customWidth="1"/>
    <col min="523" max="556" width="12.5546875" style="79" customWidth="1"/>
    <col min="557" max="581" width="10" style="79" customWidth="1"/>
    <col min="582" max="582" width="9.5546875" style="79" customWidth="1"/>
    <col min="583" max="600" width="0" style="79" hidden="1" customWidth="1"/>
    <col min="601" max="601" width="1.109375" style="79" customWidth="1"/>
    <col min="602" max="609" width="0" style="79" hidden="1" customWidth="1"/>
    <col min="610" max="610" width="2.33203125" style="79" customWidth="1"/>
    <col min="611" max="634" width="0" style="79" hidden="1" customWidth="1"/>
    <col min="635" max="635" width="0.33203125" style="79" customWidth="1"/>
    <col min="636" max="642" width="0" style="79" hidden="1" customWidth="1"/>
    <col min="643" max="770" width="10" style="79"/>
    <col min="771" max="771" width="53.109375" style="79" customWidth="1"/>
    <col min="772" max="772" width="10.5546875" style="79" bestFit="1" customWidth="1"/>
    <col min="773" max="773" width="1.5546875" style="79" customWidth="1"/>
    <col min="774" max="774" width="9.88671875" style="79" bestFit="1" customWidth="1"/>
    <col min="775" max="775" width="1.5546875" style="79" customWidth="1"/>
    <col min="776" max="776" width="13.6640625" style="79" customWidth="1"/>
    <col min="777" max="777" width="1.5546875" style="79" customWidth="1"/>
    <col min="778" max="778" width="10.6640625" style="79" customWidth="1"/>
    <col min="779" max="812" width="12.5546875" style="79" customWidth="1"/>
    <col min="813" max="837" width="10" style="79" customWidth="1"/>
    <col min="838" max="838" width="9.5546875" style="79" customWidth="1"/>
    <col min="839" max="856" width="0" style="79" hidden="1" customWidth="1"/>
    <col min="857" max="857" width="1.109375" style="79" customWidth="1"/>
    <col min="858" max="865" width="0" style="79" hidden="1" customWidth="1"/>
    <col min="866" max="866" width="2.33203125" style="79" customWidth="1"/>
    <col min="867" max="890" width="0" style="79" hidden="1" customWidth="1"/>
    <col min="891" max="891" width="0.33203125" style="79" customWidth="1"/>
    <col min="892" max="898" width="0" style="79" hidden="1" customWidth="1"/>
    <col min="899" max="1026" width="10" style="79"/>
    <col min="1027" max="1027" width="53.109375" style="79" customWidth="1"/>
    <col min="1028" max="1028" width="10.5546875" style="79" bestFit="1" customWidth="1"/>
    <col min="1029" max="1029" width="1.5546875" style="79" customWidth="1"/>
    <col min="1030" max="1030" width="9.88671875" style="79" bestFit="1" customWidth="1"/>
    <col min="1031" max="1031" width="1.5546875" style="79" customWidth="1"/>
    <col min="1032" max="1032" width="13.6640625" style="79" customWidth="1"/>
    <col min="1033" max="1033" width="1.5546875" style="79" customWidth="1"/>
    <col min="1034" max="1034" width="10.6640625" style="79" customWidth="1"/>
    <col min="1035" max="1068" width="12.5546875" style="79" customWidth="1"/>
    <col min="1069" max="1093" width="10" style="79" customWidth="1"/>
    <col min="1094" max="1094" width="9.5546875" style="79" customWidth="1"/>
    <col min="1095" max="1112" width="0" style="79" hidden="1" customWidth="1"/>
    <col min="1113" max="1113" width="1.109375" style="79" customWidth="1"/>
    <col min="1114" max="1121" width="0" style="79" hidden="1" customWidth="1"/>
    <col min="1122" max="1122" width="2.33203125" style="79" customWidth="1"/>
    <col min="1123" max="1146" width="0" style="79" hidden="1" customWidth="1"/>
    <col min="1147" max="1147" width="0.33203125" style="79" customWidth="1"/>
    <col min="1148" max="1154" width="0" style="79" hidden="1" customWidth="1"/>
    <col min="1155" max="1282" width="10" style="79"/>
    <col min="1283" max="1283" width="53.109375" style="79" customWidth="1"/>
    <col min="1284" max="1284" width="10.5546875" style="79" bestFit="1" customWidth="1"/>
    <col min="1285" max="1285" width="1.5546875" style="79" customWidth="1"/>
    <col min="1286" max="1286" width="9.88671875" style="79" bestFit="1" customWidth="1"/>
    <col min="1287" max="1287" width="1.5546875" style="79" customWidth="1"/>
    <col min="1288" max="1288" width="13.6640625" style="79" customWidth="1"/>
    <col min="1289" max="1289" width="1.5546875" style="79" customWidth="1"/>
    <col min="1290" max="1290" width="10.6640625" style="79" customWidth="1"/>
    <col min="1291" max="1324" width="12.5546875" style="79" customWidth="1"/>
    <col min="1325" max="1349" width="10" style="79" customWidth="1"/>
    <col min="1350" max="1350" width="9.5546875" style="79" customWidth="1"/>
    <col min="1351" max="1368" width="0" style="79" hidden="1" customWidth="1"/>
    <col min="1369" max="1369" width="1.109375" style="79" customWidth="1"/>
    <col min="1370" max="1377" width="0" style="79" hidden="1" customWidth="1"/>
    <col min="1378" max="1378" width="2.33203125" style="79" customWidth="1"/>
    <col min="1379" max="1402" width="0" style="79" hidden="1" customWidth="1"/>
    <col min="1403" max="1403" width="0.33203125" style="79" customWidth="1"/>
    <col min="1404" max="1410" width="0" style="79" hidden="1" customWidth="1"/>
    <col min="1411" max="1538" width="10" style="79"/>
    <col min="1539" max="1539" width="53.109375" style="79" customWidth="1"/>
    <col min="1540" max="1540" width="10.5546875" style="79" bestFit="1" customWidth="1"/>
    <col min="1541" max="1541" width="1.5546875" style="79" customWidth="1"/>
    <col min="1542" max="1542" width="9.88671875" style="79" bestFit="1" customWidth="1"/>
    <col min="1543" max="1543" width="1.5546875" style="79" customWidth="1"/>
    <col min="1544" max="1544" width="13.6640625" style="79" customWidth="1"/>
    <col min="1545" max="1545" width="1.5546875" style="79" customWidth="1"/>
    <col min="1546" max="1546" width="10.6640625" style="79" customWidth="1"/>
    <col min="1547" max="1580" width="12.5546875" style="79" customWidth="1"/>
    <col min="1581" max="1605" width="10" style="79" customWidth="1"/>
    <col min="1606" max="1606" width="9.5546875" style="79" customWidth="1"/>
    <col min="1607" max="1624" width="0" style="79" hidden="1" customWidth="1"/>
    <col min="1625" max="1625" width="1.109375" style="79" customWidth="1"/>
    <col min="1626" max="1633" width="0" style="79" hidden="1" customWidth="1"/>
    <col min="1634" max="1634" width="2.33203125" style="79" customWidth="1"/>
    <col min="1635" max="1658" width="0" style="79" hidden="1" customWidth="1"/>
    <col min="1659" max="1659" width="0.33203125" style="79" customWidth="1"/>
    <col min="1660" max="1666" width="0" style="79" hidden="1" customWidth="1"/>
    <col min="1667" max="1794" width="10" style="79"/>
    <col min="1795" max="1795" width="53.109375" style="79" customWidth="1"/>
    <col min="1796" max="1796" width="10.5546875" style="79" bestFit="1" customWidth="1"/>
    <col min="1797" max="1797" width="1.5546875" style="79" customWidth="1"/>
    <col min="1798" max="1798" width="9.88671875" style="79" bestFit="1" customWidth="1"/>
    <col min="1799" max="1799" width="1.5546875" style="79" customWidth="1"/>
    <col min="1800" max="1800" width="13.6640625" style="79" customWidth="1"/>
    <col min="1801" max="1801" width="1.5546875" style="79" customWidth="1"/>
    <col min="1802" max="1802" width="10.6640625" style="79" customWidth="1"/>
    <col min="1803" max="1836" width="12.5546875" style="79" customWidth="1"/>
    <col min="1837" max="1861" width="10" style="79" customWidth="1"/>
    <col min="1862" max="1862" width="9.5546875" style="79" customWidth="1"/>
    <col min="1863" max="1880" width="0" style="79" hidden="1" customWidth="1"/>
    <col min="1881" max="1881" width="1.109375" style="79" customWidth="1"/>
    <col min="1882" max="1889" width="0" style="79" hidden="1" customWidth="1"/>
    <col min="1890" max="1890" width="2.33203125" style="79" customWidth="1"/>
    <col min="1891" max="1914" width="0" style="79" hidden="1" customWidth="1"/>
    <col min="1915" max="1915" width="0.33203125" style="79" customWidth="1"/>
    <col min="1916" max="1922" width="0" style="79" hidden="1" customWidth="1"/>
    <col min="1923" max="2050" width="10" style="79"/>
    <col min="2051" max="2051" width="53.109375" style="79" customWidth="1"/>
    <col min="2052" max="2052" width="10.5546875" style="79" bestFit="1" customWidth="1"/>
    <col min="2053" max="2053" width="1.5546875" style="79" customWidth="1"/>
    <col min="2054" max="2054" width="9.88671875" style="79" bestFit="1" customWidth="1"/>
    <col min="2055" max="2055" width="1.5546875" style="79" customWidth="1"/>
    <col min="2056" max="2056" width="13.6640625" style="79" customWidth="1"/>
    <col min="2057" max="2057" width="1.5546875" style="79" customWidth="1"/>
    <col min="2058" max="2058" width="10.6640625" style="79" customWidth="1"/>
    <col min="2059" max="2092" width="12.5546875" style="79" customWidth="1"/>
    <col min="2093" max="2117" width="10" style="79" customWidth="1"/>
    <col min="2118" max="2118" width="9.5546875" style="79" customWidth="1"/>
    <col min="2119" max="2136" width="0" style="79" hidden="1" customWidth="1"/>
    <col min="2137" max="2137" width="1.109375" style="79" customWidth="1"/>
    <col min="2138" max="2145" width="0" style="79" hidden="1" customWidth="1"/>
    <col min="2146" max="2146" width="2.33203125" style="79" customWidth="1"/>
    <col min="2147" max="2170" width="0" style="79" hidden="1" customWidth="1"/>
    <col min="2171" max="2171" width="0.33203125" style="79" customWidth="1"/>
    <col min="2172" max="2178" width="0" style="79" hidden="1" customWidth="1"/>
    <col min="2179" max="2306" width="10" style="79"/>
    <col min="2307" max="2307" width="53.109375" style="79" customWidth="1"/>
    <col min="2308" max="2308" width="10.5546875" style="79" bestFit="1" customWidth="1"/>
    <col min="2309" max="2309" width="1.5546875" style="79" customWidth="1"/>
    <col min="2310" max="2310" width="9.88671875" style="79" bestFit="1" customWidth="1"/>
    <col min="2311" max="2311" width="1.5546875" style="79" customWidth="1"/>
    <col min="2312" max="2312" width="13.6640625" style="79" customWidth="1"/>
    <col min="2313" max="2313" width="1.5546875" style="79" customWidth="1"/>
    <col min="2314" max="2314" width="10.6640625" style="79" customWidth="1"/>
    <col min="2315" max="2348" width="12.5546875" style="79" customWidth="1"/>
    <col min="2349" max="2373" width="10" style="79" customWidth="1"/>
    <col min="2374" max="2374" width="9.5546875" style="79" customWidth="1"/>
    <col min="2375" max="2392" width="0" style="79" hidden="1" customWidth="1"/>
    <col min="2393" max="2393" width="1.109375" style="79" customWidth="1"/>
    <col min="2394" max="2401" width="0" style="79" hidden="1" customWidth="1"/>
    <col min="2402" max="2402" width="2.33203125" style="79" customWidth="1"/>
    <col min="2403" max="2426" width="0" style="79" hidden="1" customWidth="1"/>
    <col min="2427" max="2427" width="0.33203125" style="79" customWidth="1"/>
    <col min="2428" max="2434" width="0" style="79" hidden="1" customWidth="1"/>
    <col min="2435" max="2562" width="10" style="79"/>
    <col min="2563" max="2563" width="53.109375" style="79" customWidth="1"/>
    <col min="2564" max="2564" width="10.5546875" style="79" bestFit="1" customWidth="1"/>
    <col min="2565" max="2565" width="1.5546875" style="79" customWidth="1"/>
    <col min="2566" max="2566" width="9.88671875" style="79" bestFit="1" customWidth="1"/>
    <col min="2567" max="2567" width="1.5546875" style="79" customWidth="1"/>
    <col min="2568" max="2568" width="13.6640625" style="79" customWidth="1"/>
    <col min="2569" max="2569" width="1.5546875" style="79" customWidth="1"/>
    <col min="2570" max="2570" width="10.6640625" style="79" customWidth="1"/>
    <col min="2571" max="2604" width="12.5546875" style="79" customWidth="1"/>
    <col min="2605" max="2629" width="10" style="79" customWidth="1"/>
    <col min="2630" max="2630" width="9.5546875" style="79" customWidth="1"/>
    <col min="2631" max="2648" width="0" style="79" hidden="1" customWidth="1"/>
    <col min="2649" max="2649" width="1.109375" style="79" customWidth="1"/>
    <col min="2650" max="2657" width="0" style="79" hidden="1" customWidth="1"/>
    <col min="2658" max="2658" width="2.33203125" style="79" customWidth="1"/>
    <col min="2659" max="2682" width="0" style="79" hidden="1" customWidth="1"/>
    <col min="2683" max="2683" width="0.33203125" style="79" customWidth="1"/>
    <col min="2684" max="2690" width="0" style="79" hidden="1" customWidth="1"/>
    <col min="2691" max="2818" width="10" style="79"/>
    <col min="2819" max="2819" width="53.109375" style="79" customWidth="1"/>
    <col min="2820" max="2820" width="10.5546875" style="79" bestFit="1" customWidth="1"/>
    <col min="2821" max="2821" width="1.5546875" style="79" customWidth="1"/>
    <col min="2822" max="2822" width="9.88671875" style="79" bestFit="1" customWidth="1"/>
    <col min="2823" max="2823" width="1.5546875" style="79" customWidth="1"/>
    <col min="2824" max="2824" width="13.6640625" style="79" customWidth="1"/>
    <col min="2825" max="2825" width="1.5546875" style="79" customWidth="1"/>
    <col min="2826" max="2826" width="10.6640625" style="79" customWidth="1"/>
    <col min="2827" max="2860" width="12.5546875" style="79" customWidth="1"/>
    <col min="2861" max="2885" width="10" style="79" customWidth="1"/>
    <col min="2886" max="2886" width="9.5546875" style="79" customWidth="1"/>
    <col min="2887" max="2904" width="0" style="79" hidden="1" customWidth="1"/>
    <col min="2905" max="2905" width="1.109375" style="79" customWidth="1"/>
    <col min="2906" max="2913" width="0" style="79" hidden="1" customWidth="1"/>
    <col min="2914" max="2914" width="2.33203125" style="79" customWidth="1"/>
    <col min="2915" max="2938" width="0" style="79" hidden="1" customWidth="1"/>
    <col min="2939" max="2939" width="0.33203125" style="79" customWidth="1"/>
    <col min="2940" max="2946" width="0" style="79" hidden="1" customWidth="1"/>
    <col min="2947" max="3074" width="10" style="79"/>
    <col min="3075" max="3075" width="53.109375" style="79" customWidth="1"/>
    <col min="3076" max="3076" width="10.5546875" style="79" bestFit="1" customWidth="1"/>
    <col min="3077" max="3077" width="1.5546875" style="79" customWidth="1"/>
    <col min="3078" max="3078" width="9.88671875" style="79" bestFit="1" customWidth="1"/>
    <col min="3079" max="3079" width="1.5546875" style="79" customWidth="1"/>
    <col min="3080" max="3080" width="13.6640625" style="79" customWidth="1"/>
    <col min="3081" max="3081" width="1.5546875" style="79" customWidth="1"/>
    <col min="3082" max="3082" width="10.6640625" style="79" customWidth="1"/>
    <col min="3083" max="3116" width="12.5546875" style="79" customWidth="1"/>
    <col min="3117" max="3141" width="10" style="79" customWidth="1"/>
    <col min="3142" max="3142" width="9.5546875" style="79" customWidth="1"/>
    <col min="3143" max="3160" width="0" style="79" hidden="1" customWidth="1"/>
    <col min="3161" max="3161" width="1.109375" style="79" customWidth="1"/>
    <col min="3162" max="3169" width="0" style="79" hidden="1" customWidth="1"/>
    <col min="3170" max="3170" width="2.33203125" style="79" customWidth="1"/>
    <col min="3171" max="3194" width="0" style="79" hidden="1" customWidth="1"/>
    <col min="3195" max="3195" width="0.33203125" style="79" customWidth="1"/>
    <col min="3196" max="3202" width="0" style="79" hidden="1" customWidth="1"/>
    <col min="3203" max="3330" width="10" style="79"/>
    <col min="3331" max="3331" width="53.109375" style="79" customWidth="1"/>
    <col min="3332" max="3332" width="10.5546875" style="79" bestFit="1" customWidth="1"/>
    <col min="3333" max="3333" width="1.5546875" style="79" customWidth="1"/>
    <col min="3334" max="3334" width="9.88671875" style="79" bestFit="1" customWidth="1"/>
    <col min="3335" max="3335" width="1.5546875" style="79" customWidth="1"/>
    <col min="3336" max="3336" width="13.6640625" style="79" customWidth="1"/>
    <col min="3337" max="3337" width="1.5546875" style="79" customWidth="1"/>
    <col min="3338" max="3338" width="10.6640625" style="79" customWidth="1"/>
    <col min="3339" max="3372" width="12.5546875" style="79" customWidth="1"/>
    <col min="3373" max="3397" width="10" style="79" customWidth="1"/>
    <col min="3398" max="3398" width="9.5546875" style="79" customWidth="1"/>
    <col min="3399" max="3416" width="0" style="79" hidden="1" customWidth="1"/>
    <col min="3417" max="3417" width="1.109375" style="79" customWidth="1"/>
    <col min="3418" max="3425" width="0" style="79" hidden="1" customWidth="1"/>
    <col min="3426" max="3426" width="2.33203125" style="79" customWidth="1"/>
    <col min="3427" max="3450" width="0" style="79" hidden="1" customWidth="1"/>
    <col min="3451" max="3451" width="0.33203125" style="79" customWidth="1"/>
    <col min="3452" max="3458" width="0" style="79" hidden="1" customWidth="1"/>
    <col min="3459" max="3586" width="10" style="79"/>
    <col min="3587" max="3587" width="53.109375" style="79" customWidth="1"/>
    <col min="3588" max="3588" width="10.5546875" style="79" bestFit="1" customWidth="1"/>
    <col min="3589" max="3589" width="1.5546875" style="79" customWidth="1"/>
    <col min="3590" max="3590" width="9.88671875" style="79" bestFit="1" customWidth="1"/>
    <col min="3591" max="3591" width="1.5546875" style="79" customWidth="1"/>
    <col min="3592" max="3592" width="13.6640625" style="79" customWidth="1"/>
    <col min="3593" max="3593" width="1.5546875" style="79" customWidth="1"/>
    <col min="3594" max="3594" width="10.6640625" style="79" customWidth="1"/>
    <col min="3595" max="3628" width="12.5546875" style="79" customWidth="1"/>
    <col min="3629" max="3653" width="10" style="79" customWidth="1"/>
    <col min="3654" max="3654" width="9.5546875" style="79" customWidth="1"/>
    <col min="3655" max="3672" width="0" style="79" hidden="1" customWidth="1"/>
    <col min="3673" max="3673" width="1.109375" style="79" customWidth="1"/>
    <col min="3674" max="3681" width="0" style="79" hidden="1" customWidth="1"/>
    <col min="3682" max="3682" width="2.33203125" style="79" customWidth="1"/>
    <col min="3683" max="3706" width="0" style="79" hidden="1" customWidth="1"/>
    <col min="3707" max="3707" width="0.33203125" style="79" customWidth="1"/>
    <col min="3708" max="3714" width="0" style="79" hidden="1" customWidth="1"/>
    <col min="3715" max="3842" width="10" style="79"/>
    <col min="3843" max="3843" width="53.109375" style="79" customWidth="1"/>
    <col min="3844" max="3844" width="10.5546875" style="79" bestFit="1" customWidth="1"/>
    <col min="3845" max="3845" width="1.5546875" style="79" customWidth="1"/>
    <col min="3846" max="3846" width="9.88671875" style="79" bestFit="1" customWidth="1"/>
    <col min="3847" max="3847" width="1.5546875" style="79" customWidth="1"/>
    <col min="3848" max="3848" width="13.6640625" style="79" customWidth="1"/>
    <col min="3849" max="3849" width="1.5546875" style="79" customWidth="1"/>
    <col min="3850" max="3850" width="10.6640625" style="79" customWidth="1"/>
    <col min="3851" max="3884" width="12.5546875" style="79" customWidth="1"/>
    <col min="3885" max="3909" width="10" style="79" customWidth="1"/>
    <col min="3910" max="3910" width="9.5546875" style="79" customWidth="1"/>
    <col min="3911" max="3928" width="0" style="79" hidden="1" customWidth="1"/>
    <col min="3929" max="3929" width="1.109375" style="79" customWidth="1"/>
    <col min="3930" max="3937" width="0" style="79" hidden="1" customWidth="1"/>
    <col min="3938" max="3938" width="2.33203125" style="79" customWidth="1"/>
    <col min="3939" max="3962" width="0" style="79" hidden="1" customWidth="1"/>
    <col min="3963" max="3963" width="0.33203125" style="79" customWidth="1"/>
    <col min="3964" max="3970" width="0" style="79" hidden="1" customWidth="1"/>
    <col min="3971" max="4098" width="10" style="79"/>
    <col min="4099" max="4099" width="53.109375" style="79" customWidth="1"/>
    <col min="4100" max="4100" width="10.5546875" style="79" bestFit="1" customWidth="1"/>
    <col min="4101" max="4101" width="1.5546875" style="79" customWidth="1"/>
    <col min="4102" max="4102" width="9.88671875" style="79" bestFit="1" customWidth="1"/>
    <col min="4103" max="4103" width="1.5546875" style="79" customWidth="1"/>
    <col min="4104" max="4104" width="13.6640625" style="79" customWidth="1"/>
    <col min="4105" max="4105" width="1.5546875" style="79" customWidth="1"/>
    <col min="4106" max="4106" width="10.6640625" style="79" customWidth="1"/>
    <col min="4107" max="4140" width="12.5546875" style="79" customWidth="1"/>
    <col min="4141" max="4165" width="10" style="79" customWidth="1"/>
    <col min="4166" max="4166" width="9.5546875" style="79" customWidth="1"/>
    <col min="4167" max="4184" width="0" style="79" hidden="1" customWidth="1"/>
    <col min="4185" max="4185" width="1.109375" style="79" customWidth="1"/>
    <col min="4186" max="4193" width="0" style="79" hidden="1" customWidth="1"/>
    <col min="4194" max="4194" width="2.33203125" style="79" customWidth="1"/>
    <col min="4195" max="4218" width="0" style="79" hidden="1" customWidth="1"/>
    <col min="4219" max="4219" width="0.33203125" style="79" customWidth="1"/>
    <col min="4220" max="4226" width="0" style="79" hidden="1" customWidth="1"/>
    <col min="4227" max="4354" width="10" style="79"/>
    <col min="4355" max="4355" width="53.109375" style="79" customWidth="1"/>
    <col min="4356" max="4356" width="10.5546875" style="79" bestFit="1" customWidth="1"/>
    <col min="4357" max="4357" width="1.5546875" style="79" customWidth="1"/>
    <col min="4358" max="4358" width="9.88671875" style="79" bestFit="1" customWidth="1"/>
    <col min="4359" max="4359" width="1.5546875" style="79" customWidth="1"/>
    <col min="4360" max="4360" width="13.6640625" style="79" customWidth="1"/>
    <col min="4361" max="4361" width="1.5546875" style="79" customWidth="1"/>
    <col min="4362" max="4362" width="10.6640625" style="79" customWidth="1"/>
    <col min="4363" max="4396" width="12.5546875" style="79" customWidth="1"/>
    <col min="4397" max="4421" width="10" style="79" customWidth="1"/>
    <col min="4422" max="4422" width="9.5546875" style="79" customWidth="1"/>
    <col min="4423" max="4440" width="0" style="79" hidden="1" customWidth="1"/>
    <col min="4441" max="4441" width="1.109375" style="79" customWidth="1"/>
    <col min="4442" max="4449" width="0" style="79" hidden="1" customWidth="1"/>
    <col min="4450" max="4450" width="2.33203125" style="79" customWidth="1"/>
    <col min="4451" max="4474" width="0" style="79" hidden="1" customWidth="1"/>
    <col min="4475" max="4475" width="0.33203125" style="79" customWidth="1"/>
    <col min="4476" max="4482" width="0" style="79" hidden="1" customWidth="1"/>
    <col min="4483" max="4610" width="10" style="79"/>
    <col min="4611" max="4611" width="53.109375" style="79" customWidth="1"/>
    <col min="4612" max="4612" width="10.5546875" style="79" bestFit="1" customWidth="1"/>
    <col min="4613" max="4613" width="1.5546875" style="79" customWidth="1"/>
    <col min="4614" max="4614" width="9.88671875" style="79" bestFit="1" customWidth="1"/>
    <col min="4615" max="4615" width="1.5546875" style="79" customWidth="1"/>
    <col min="4616" max="4616" width="13.6640625" style="79" customWidth="1"/>
    <col min="4617" max="4617" width="1.5546875" style="79" customWidth="1"/>
    <col min="4618" max="4618" width="10.6640625" style="79" customWidth="1"/>
    <col min="4619" max="4652" width="12.5546875" style="79" customWidth="1"/>
    <col min="4653" max="4677" width="10" style="79" customWidth="1"/>
    <col min="4678" max="4678" width="9.5546875" style="79" customWidth="1"/>
    <col min="4679" max="4696" width="0" style="79" hidden="1" customWidth="1"/>
    <col min="4697" max="4697" width="1.109375" style="79" customWidth="1"/>
    <col min="4698" max="4705" width="0" style="79" hidden="1" customWidth="1"/>
    <col min="4706" max="4706" width="2.33203125" style="79" customWidth="1"/>
    <col min="4707" max="4730" width="0" style="79" hidden="1" customWidth="1"/>
    <col min="4731" max="4731" width="0.33203125" style="79" customWidth="1"/>
    <col min="4732" max="4738" width="0" style="79" hidden="1" customWidth="1"/>
    <col min="4739" max="4866" width="10" style="79"/>
    <col min="4867" max="4867" width="53.109375" style="79" customWidth="1"/>
    <col min="4868" max="4868" width="10.5546875" style="79" bestFit="1" customWidth="1"/>
    <col min="4869" max="4869" width="1.5546875" style="79" customWidth="1"/>
    <col min="4870" max="4870" width="9.88671875" style="79" bestFit="1" customWidth="1"/>
    <col min="4871" max="4871" width="1.5546875" style="79" customWidth="1"/>
    <col min="4872" max="4872" width="13.6640625" style="79" customWidth="1"/>
    <col min="4873" max="4873" width="1.5546875" style="79" customWidth="1"/>
    <col min="4874" max="4874" width="10.6640625" style="79" customWidth="1"/>
    <col min="4875" max="4908" width="12.5546875" style="79" customWidth="1"/>
    <col min="4909" max="4933" width="10" style="79" customWidth="1"/>
    <col min="4934" max="4934" width="9.5546875" style="79" customWidth="1"/>
    <col min="4935" max="4952" width="0" style="79" hidden="1" customWidth="1"/>
    <col min="4953" max="4953" width="1.109375" style="79" customWidth="1"/>
    <col min="4954" max="4961" width="0" style="79" hidden="1" customWidth="1"/>
    <col min="4962" max="4962" width="2.33203125" style="79" customWidth="1"/>
    <col min="4963" max="4986" width="0" style="79" hidden="1" customWidth="1"/>
    <col min="4987" max="4987" width="0.33203125" style="79" customWidth="1"/>
    <col min="4988" max="4994" width="0" style="79" hidden="1" customWidth="1"/>
    <col min="4995" max="5122" width="10" style="79"/>
    <col min="5123" max="5123" width="53.109375" style="79" customWidth="1"/>
    <col min="5124" max="5124" width="10.5546875" style="79" bestFit="1" customWidth="1"/>
    <col min="5125" max="5125" width="1.5546875" style="79" customWidth="1"/>
    <col min="5126" max="5126" width="9.88671875" style="79" bestFit="1" customWidth="1"/>
    <col min="5127" max="5127" width="1.5546875" style="79" customWidth="1"/>
    <col min="5128" max="5128" width="13.6640625" style="79" customWidth="1"/>
    <col min="5129" max="5129" width="1.5546875" style="79" customWidth="1"/>
    <col min="5130" max="5130" width="10.6640625" style="79" customWidth="1"/>
    <col min="5131" max="5164" width="12.5546875" style="79" customWidth="1"/>
    <col min="5165" max="5189" width="10" style="79" customWidth="1"/>
    <col min="5190" max="5190" width="9.5546875" style="79" customWidth="1"/>
    <col min="5191" max="5208" width="0" style="79" hidden="1" customWidth="1"/>
    <col min="5209" max="5209" width="1.109375" style="79" customWidth="1"/>
    <col min="5210" max="5217" width="0" style="79" hidden="1" customWidth="1"/>
    <col min="5218" max="5218" width="2.33203125" style="79" customWidth="1"/>
    <col min="5219" max="5242" width="0" style="79" hidden="1" customWidth="1"/>
    <col min="5243" max="5243" width="0.33203125" style="79" customWidth="1"/>
    <col min="5244" max="5250" width="0" style="79" hidden="1" customWidth="1"/>
    <col min="5251" max="5378" width="10" style="79"/>
    <col min="5379" max="5379" width="53.109375" style="79" customWidth="1"/>
    <col min="5380" max="5380" width="10.5546875" style="79" bestFit="1" customWidth="1"/>
    <col min="5381" max="5381" width="1.5546875" style="79" customWidth="1"/>
    <col min="5382" max="5382" width="9.88671875" style="79" bestFit="1" customWidth="1"/>
    <col min="5383" max="5383" width="1.5546875" style="79" customWidth="1"/>
    <col min="5384" max="5384" width="13.6640625" style="79" customWidth="1"/>
    <col min="5385" max="5385" width="1.5546875" style="79" customWidth="1"/>
    <col min="5386" max="5386" width="10.6640625" style="79" customWidth="1"/>
    <col min="5387" max="5420" width="12.5546875" style="79" customWidth="1"/>
    <col min="5421" max="5445" width="10" style="79" customWidth="1"/>
    <col min="5446" max="5446" width="9.5546875" style="79" customWidth="1"/>
    <col min="5447" max="5464" width="0" style="79" hidden="1" customWidth="1"/>
    <col min="5465" max="5465" width="1.109375" style="79" customWidth="1"/>
    <col min="5466" max="5473" width="0" style="79" hidden="1" customWidth="1"/>
    <col min="5474" max="5474" width="2.33203125" style="79" customWidth="1"/>
    <col min="5475" max="5498" width="0" style="79" hidden="1" customWidth="1"/>
    <col min="5499" max="5499" width="0.33203125" style="79" customWidth="1"/>
    <col min="5500" max="5506" width="0" style="79" hidden="1" customWidth="1"/>
    <col min="5507" max="5634" width="10" style="79"/>
    <col min="5635" max="5635" width="53.109375" style="79" customWidth="1"/>
    <col min="5636" max="5636" width="10.5546875" style="79" bestFit="1" customWidth="1"/>
    <col min="5637" max="5637" width="1.5546875" style="79" customWidth="1"/>
    <col min="5638" max="5638" width="9.88671875" style="79" bestFit="1" customWidth="1"/>
    <col min="5639" max="5639" width="1.5546875" style="79" customWidth="1"/>
    <col min="5640" max="5640" width="13.6640625" style="79" customWidth="1"/>
    <col min="5641" max="5641" width="1.5546875" style="79" customWidth="1"/>
    <col min="5642" max="5642" width="10.6640625" style="79" customWidth="1"/>
    <col min="5643" max="5676" width="12.5546875" style="79" customWidth="1"/>
    <col min="5677" max="5701" width="10" style="79" customWidth="1"/>
    <col min="5702" max="5702" width="9.5546875" style="79" customWidth="1"/>
    <col min="5703" max="5720" width="0" style="79" hidden="1" customWidth="1"/>
    <col min="5721" max="5721" width="1.109375" style="79" customWidth="1"/>
    <col min="5722" max="5729" width="0" style="79" hidden="1" customWidth="1"/>
    <col min="5730" max="5730" width="2.33203125" style="79" customWidth="1"/>
    <col min="5731" max="5754" width="0" style="79" hidden="1" customWidth="1"/>
    <col min="5755" max="5755" width="0.33203125" style="79" customWidth="1"/>
    <col min="5756" max="5762" width="0" style="79" hidden="1" customWidth="1"/>
    <col min="5763" max="5890" width="10" style="79"/>
    <col min="5891" max="5891" width="53.109375" style="79" customWidth="1"/>
    <col min="5892" max="5892" width="10.5546875" style="79" bestFit="1" customWidth="1"/>
    <col min="5893" max="5893" width="1.5546875" style="79" customWidth="1"/>
    <col min="5894" max="5894" width="9.88671875" style="79" bestFit="1" customWidth="1"/>
    <col min="5895" max="5895" width="1.5546875" style="79" customWidth="1"/>
    <col min="5896" max="5896" width="13.6640625" style="79" customWidth="1"/>
    <col min="5897" max="5897" width="1.5546875" style="79" customWidth="1"/>
    <col min="5898" max="5898" width="10.6640625" style="79" customWidth="1"/>
    <col min="5899" max="5932" width="12.5546875" style="79" customWidth="1"/>
    <col min="5933" max="5957" width="10" style="79" customWidth="1"/>
    <col min="5958" max="5958" width="9.5546875" style="79" customWidth="1"/>
    <col min="5959" max="5976" width="0" style="79" hidden="1" customWidth="1"/>
    <col min="5977" max="5977" width="1.109375" style="79" customWidth="1"/>
    <col min="5978" max="5985" width="0" style="79" hidden="1" customWidth="1"/>
    <col min="5986" max="5986" width="2.33203125" style="79" customWidth="1"/>
    <col min="5987" max="6010" width="0" style="79" hidden="1" customWidth="1"/>
    <col min="6011" max="6011" width="0.33203125" style="79" customWidth="1"/>
    <col min="6012" max="6018" width="0" style="79" hidden="1" customWidth="1"/>
    <col min="6019" max="6146" width="10" style="79"/>
    <col min="6147" max="6147" width="53.109375" style="79" customWidth="1"/>
    <col min="6148" max="6148" width="10.5546875" style="79" bestFit="1" customWidth="1"/>
    <col min="6149" max="6149" width="1.5546875" style="79" customWidth="1"/>
    <col min="6150" max="6150" width="9.88671875" style="79" bestFit="1" customWidth="1"/>
    <col min="6151" max="6151" width="1.5546875" style="79" customWidth="1"/>
    <col min="6152" max="6152" width="13.6640625" style="79" customWidth="1"/>
    <col min="6153" max="6153" width="1.5546875" style="79" customWidth="1"/>
    <col min="6154" max="6154" width="10.6640625" style="79" customWidth="1"/>
    <col min="6155" max="6188" width="12.5546875" style="79" customWidth="1"/>
    <col min="6189" max="6213" width="10" style="79" customWidth="1"/>
    <col min="6214" max="6214" width="9.5546875" style="79" customWidth="1"/>
    <col min="6215" max="6232" width="0" style="79" hidden="1" customWidth="1"/>
    <col min="6233" max="6233" width="1.109375" style="79" customWidth="1"/>
    <col min="6234" max="6241" width="0" style="79" hidden="1" customWidth="1"/>
    <col min="6242" max="6242" width="2.33203125" style="79" customWidth="1"/>
    <col min="6243" max="6266" width="0" style="79" hidden="1" customWidth="1"/>
    <col min="6267" max="6267" width="0.33203125" style="79" customWidth="1"/>
    <col min="6268" max="6274" width="0" style="79" hidden="1" customWidth="1"/>
    <col min="6275" max="6402" width="10" style="79"/>
    <col min="6403" max="6403" width="53.109375" style="79" customWidth="1"/>
    <col min="6404" max="6404" width="10.5546875" style="79" bestFit="1" customWidth="1"/>
    <col min="6405" max="6405" width="1.5546875" style="79" customWidth="1"/>
    <col min="6406" max="6406" width="9.88671875" style="79" bestFit="1" customWidth="1"/>
    <col min="6407" max="6407" width="1.5546875" style="79" customWidth="1"/>
    <col min="6408" max="6408" width="13.6640625" style="79" customWidth="1"/>
    <col min="6409" max="6409" width="1.5546875" style="79" customWidth="1"/>
    <col min="6410" max="6410" width="10.6640625" style="79" customWidth="1"/>
    <col min="6411" max="6444" width="12.5546875" style="79" customWidth="1"/>
    <col min="6445" max="6469" width="10" style="79" customWidth="1"/>
    <col min="6470" max="6470" width="9.5546875" style="79" customWidth="1"/>
    <col min="6471" max="6488" width="0" style="79" hidden="1" customWidth="1"/>
    <col min="6489" max="6489" width="1.109375" style="79" customWidth="1"/>
    <col min="6490" max="6497" width="0" style="79" hidden="1" customWidth="1"/>
    <col min="6498" max="6498" width="2.33203125" style="79" customWidth="1"/>
    <col min="6499" max="6522" width="0" style="79" hidden="1" customWidth="1"/>
    <col min="6523" max="6523" width="0.33203125" style="79" customWidth="1"/>
    <col min="6524" max="6530" width="0" style="79" hidden="1" customWidth="1"/>
    <col min="6531" max="6658" width="10" style="79"/>
    <col min="6659" max="6659" width="53.109375" style="79" customWidth="1"/>
    <col min="6660" max="6660" width="10.5546875" style="79" bestFit="1" customWidth="1"/>
    <col min="6661" max="6661" width="1.5546875" style="79" customWidth="1"/>
    <col min="6662" max="6662" width="9.88671875" style="79" bestFit="1" customWidth="1"/>
    <col min="6663" max="6663" width="1.5546875" style="79" customWidth="1"/>
    <col min="6664" max="6664" width="13.6640625" style="79" customWidth="1"/>
    <col min="6665" max="6665" width="1.5546875" style="79" customWidth="1"/>
    <col min="6666" max="6666" width="10.6640625" style="79" customWidth="1"/>
    <col min="6667" max="6700" width="12.5546875" style="79" customWidth="1"/>
    <col min="6701" max="6725" width="10" style="79" customWidth="1"/>
    <col min="6726" max="6726" width="9.5546875" style="79" customWidth="1"/>
    <col min="6727" max="6744" width="0" style="79" hidden="1" customWidth="1"/>
    <col min="6745" max="6745" width="1.109375" style="79" customWidth="1"/>
    <col min="6746" max="6753" width="0" style="79" hidden="1" customWidth="1"/>
    <col min="6754" max="6754" width="2.33203125" style="79" customWidth="1"/>
    <col min="6755" max="6778" width="0" style="79" hidden="1" customWidth="1"/>
    <col min="6779" max="6779" width="0.33203125" style="79" customWidth="1"/>
    <col min="6780" max="6786" width="0" style="79" hidden="1" customWidth="1"/>
    <col min="6787" max="6914" width="10" style="79"/>
    <col min="6915" max="6915" width="53.109375" style="79" customWidth="1"/>
    <col min="6916" max="6916" width="10.5546875" style="79" bestFit="1" customWidth="1"/>
    <col min="6917" max="6917" width="1.5546875" style="79" customWidth="1"/>
    <col min="6918" max="6918" width="9.88671875" style="79" bestFit="1" customWidth="1"/>
    <col min="6919" max="6919" width="1.5546875" style="79" customWidth="1"/>
    <col min="6920" max="6920" width="13.6640625" style="79" customWidth="1"/>
    <col min="6921" max="6921" width="1.5546875" style="79" customWidth="1"/>
    <col min="6922" max="6922" width="10.6640625" style="79" customWidth="1"/>
    <col min="6923" max="6956" width="12.5546875" style="79" customWidth="1"/>
    <col min="6957" max="6981" width="10" style="79" customWidth="1"/>
    <col min="6982" max="6982" width="9.5546875" style="79" customWidth="1"/>
    <col min="6983" max="7000" width="0" style="79" hidden="1" customWidth="1"/>
    <col min="7001" max="7001" width="1.109375" style="79" customWidth="1"/>
    <col min="7002" max="7009" width="0" style="79" hidden="1" customWidth="1"/>
    <col min="7010" max="7010" width="2.33203125" style="79" customWidth="1"/>
    <col min="7011" max="7034" width="0" style="79" hidden="1" customWidth="1"/>
    <col min="7035" max="7035" width="0.33203125" style="79" customWidth="1"/>
    <col min="7036" max="7042" width="0" style="79" hidden="1" customWidth="1"/>
    <col min="7043" max="7170" width="10" style="79"/>
    <col min="7171" max="7171" width="53.109375" style="79" customWidth="1"/>
    <col min="7172" max="7172" width="10.5546875" style="79" bestFit="1" customWidth="1"/>
    <col min="7173" max="7173" width="1.5546875" style="79" customWidth="1"/>
    <col min="7174" max="7174" width="9.88671875" style="79" bestFit="1" customWidth="1"/>
    <col min="7175" max="7175" width="1.5546875" style="79" customWidth="1"/>
    <col min="7176" max="7176" width="13.6640625" style="79" customWidth="1"/>
    <col min="7177" max="7177" width="1.5546875" style="79" customWidth="1"/>
    <col min="7178" max="7178" width="10.6640625" style="79" customWidth="1"/>
    <col min="7179" max="7212" width="12.5546875" style="79" customWidth="1"/>
    <col min="7213" max="7237" width="10" style="79" customWidth="1"/>
    <col min="7238" max="7238" width="9.5546875" style="79" customWidth="1"/>
    <col min="7239" max="7256" width="0" style="79" hidden="1" customWidth="1"/>
    <col min="7257" max="7257" width="1.109375" style="79" customWidth="1"/>
    <col min="7258" max="7265" width="0" style="79" hidden="1" customWidth="1"/>
    <col min="7266" max="7266" width="2.33203125" style="79" customWidth="1"/>
    <col min="7267" max="7290" width="0" style="79" hidden="1" customWidth="1"/>
    <col min="7291" max="7291" width="0.33203125" style="79" customWidth="1"/>
    <col min="7292" max="7298" width="0" style="79" hidden="1" customWidth="1"/>
    <col min="7299" max="7426" width="10" style="79"/>
    <col min="7427" max="7427" width="53.109375" style="79" customWidth="1"/>
    <col min="7428" max="7428" width="10.5546875" style="79" bestFit="1" customWidth="1"/>
    <col min="7429" max="7429" width="1.5546875" style="79" customWidth="1"/>
    <col min="7430" max="7430" width="9.88671875" style="79" bestFit="1" customWidth="1"/>
    <col min="7431" max="7431" width="1.5546875" style="79" customWidth="1"/>
    <col min="7432" max="7432" width="13.6640625" style="79" customWidth="1"/>
    <col min="7433" max="7433" width="1.5546875" style="79" customWidth="1"/>
    <col min="7434" max="7434" width="10.6640625" style="79" customWidth="1"/>
    <col min="7435" max="7468" width="12.5546875" style="79" customWidth="1"/>
    <col min="7469" max="7493" width="10" style="79" customWidth="1"/>
    <col min="7494" max="7494" width="9.5546875" style="79" customWidth="1"/>
    <col min="7495" max="7512" width="0" style="79" hidden="1" customWidth="1"/>
    <col min="7513" max="7513" width="1.109375" style="79" customWidth="1"/>
    <col min="7514" max="7521" width="0" style="79" hidden="1" customWidth="1"/>
    <col min="7522" max="7522" width="2.33203125" style="79" customWidth="1"/>
    <col min="7523" max="7546" width="0" style="79" hidden="1" customWidth="1"/>
    <col min="7547" max="7547" width="0.33203125" style="79" customWidth="1"/>
    <col min="7548" max="7554" width="0" style="79" hidden="1" customWidth="1"/>
    <col min="7555" max="7682" width="10" style="79"/>
    <col min="7683" max="7683" width="53.109375" style="79" customWidth="1"/>
    <col min="7684" max="7684" width="10.5546875" style="79" bestFit="1" customWidth="1"/>
    <col min="7685" max="7685" width="1.5546875" style="79" customWidth="1"/>
    <col min="7686" max="7686" width="9.88671875" style="79" bestFit="1" customWidth="1"/>
    <col min="7687" max="7687" width="1.5546875" style="79" customWidth="1"/>
    <col min="7688" max="7688" width="13.6640625" style="79" customWidth="1"/>
    <col min="7689" max="7689" width="1.5546875" style="79" customWidth="1"/>
    <col min="7690" max="7690" width="10.6640625" style="79" customWidth="1"/>
    <col min="7691" max="7724" width="12.5546875" style="79" customWidth="1"/>
    <col min="7725" max="7749" width="10" style="79" customWidth="1"/>
    <col min="7750" max="7750" width="9.5546875" style="79" customWidth="1"/>
    <col min="7751" max="7768" width="0" style="79" hidden="1" customWidth="1"/>
    <col min="7769" max="7769" width="1.109375" style="79" customWidth="1"/>
    <col min="7770" max="7777" width="0" style="79" hidden="1" customWidth="1"/>
    <col min="7778" max="7778" width="2.33203125" style="79" customWidth="1"/>
    <col min="7779" max="7802" width="0" style="79" hidden="1" customWidth="1"/>
    <col min="7803" max="7803" width="0.33203125" style="79" customWidth="1"/>
    <col min="7804" max="7810" width="0" style="79" hidden="1" customWidth="1"/>
    <col min="7811" max="7938" width="10" style="79"/>
    <col min="7939" max="7939" width="53.109375" style="79" customWidth="1"/>
    <col min="7940" max="7940" width="10.5546875" style="79" bestFit="1" customWidth="1"/>
    <col min="7941" max="7941" width="1.5546875" style="79" customWidth="1"/>
    <col min="7942" max="7942" width="9.88671875" style="79" bestFit="1" customWidth="1"/>
    <col min="7943" max="7943" width="1.5546875" style="79" customWidth="1"/>
    <col min="7944" max="7944" width="13.6640625" style="79" customWidth="1"/>
    <col min="7945" max="7945" width="1.5546875" style="79" customWidth="1"/>
    <col min="7946" max="7946" width="10.6640625" style="79" customWidth="1"/>
    <col min="7947" max="7980" width="12.5546875" style="79" customWidth="1"/>
    <col min="7981" max="8005" width="10" style="79" customWidth="1"/>
    <col min="8006" max="8006" width="9.5546875" style="79" customWidth="1"/>
    <col min="8007" max="8024" width="0" style="79" hidden="1" customWidth="1"/>
    <col min="8025" max="8025" width="1.109375" style="79" customWidth="1"/>
    <col min="8026" max="8033" width="0" style="79" hidden="1" customWidth="1"/>
    <col min="8034" max="8034" width="2.33203125" style="79" customWidth="1"/>
    <col min="8035" max="8058" width="0" style="79" hidden="1" customWidth="1"/>
    <col min="8059" max="8059" width="0.33203125" style="79" customWidth="1"/>
    <col min="8060" max="8066" width="0" style="79" hidden="1" customWidth="1"/>
    <col min="8067" max="8194" width="10" style="79"/>
    <col min="8195" max="8195" width="53.109375" style="79" customWidth="1"/>
    <col min="8196" max="8196" width="10.5546875" style="79" bestFit="1" customWidth="1"/>
    <col min="8197" max="8197" width="1.5546875" style="79" customWidth="1"/>
    <col min="8198" max="8198" width="9.88671875" style="79" bestFit="1" customWidth="1"/>
    <col min="8199" max="8199" width="1.5546875" style="79" customWidth="1"/>
    <col min="8200" max="8200" width="13.6640625" style="79" customWidth="1"/>
    <col min="8201" max="8201" width="1.5546875" style="79" customWidth="1"/>
    <col min="8202" max="8202" width="10.6640625" style="79" customWidth="1"/>
    <col min="8203" max="8236" width="12.5546875" style="79" customWidth="1"/>
    <col min="8237" max="8261" width="10" style="79" customWidth="1"/>
    <col min="8262" max="8262" width="9.5546875" style="79" customWidth="1"/>
    <col min="8263" max="8280" width="0" style="79" hidden="1" customWidth="1"/>
    <col min="8281" max="8281" width="1.109375" style="79" customWidth="1"/>
    <col min="8282" max="8289" width="0" style="79" hidden="1" customWidth="1"/>
    <col min="8290" max="8290" width="2.33203125" style="79" customWidth="1"/>
    <col min="8291" max="8314" width="0" style="79" hidden="1" customWidth="1"/>
    <col min="8315" max="8315" width="0.33203125" style="79" customWidth="1"/>
    <col min="8316" max="8322" width="0" style="79" hidden="1" customWidth="1"/>
    <col min="8323" max="8450" width="10" style="79"/>
    <col min="8451" max="8451" width="53.109375" style="79" customWidth="1"/>
    <col min="8452" max="8452" width="10.5546875" style="79" bestFit="1" customWidth="1"/>
    <col min="8453" max="8453" width="1.5546875" style="79" customWidth="1"/>
    <col min="8454" max="8454" width="9.88671875" style="79" bestFit="1" customWidth="1"/>
    <col min="8455" max="8455" width="1.5546875" style="79" customWidth="1"/>
    <col min="8456" max="8456" width="13.6640625" style="79" customWidth="1"/>
    <col min="8457" max="8457" width="1.5546875" style="79" customWidth="1"/>
    <col min="8458" max="8458" width="10.6640625" style="79" customWidth="1"/>
    <col min="8459" max="8492" width="12.5546875" style="79" customWidth="1"/>
    <col min="8493" max="8517" width="10" style="79" customWidth="1"/>
    <col min="8518" max="8518" width="9.5546875" style="79" customWidth="1"/>
    <col min="8519" max="8536" width="0" style="79" hidden="1" customWidth="1"/>
    <col min="8537" max="8537" width="1.109375" style="79" customWidth="1"/>
    <col min="8538" max="8545" width="0" style="79" hidden="1" customWidth="1"/>
    <col min="8546" max="8546" width="2.33203125" style="79" customWidth="1"/>
    <col min="8547" max="8570" width="0" style="79" hidden="1" customWidth="1"/>
    <col min="8571" max="8571" width="0.33203125" style="79" customWidth="1"/>
    <col min="8572" max="8578" width="0" style="79" hidden="1" customWidth="1"/>
    <col min="8579" max="8706" width="10" style="79"/>
    <col min="8707" max="8707" width="53.109375" style="79" customWidth="1"/>
    <col min="8708" max="8708" width="10.5546875" style="79" bestFit="1" customWidth="1"/>
    <col min="8709" max="8709" width="1.5546875" style="79" customWidth="1"/>
    <col min="8710" max="8710" width="9.88671875" style="79" bestFit="1" customWidth="1"/>
    <col min="8711" max="8711" width="1.5546875" style="79" customWidth="1"/>
    <col min="8712" max="8712" width="13.6640625" style="79" customWidth="1"/>
    <col min="8713" max="8713" width="1.5546875" style="79" customWidth="1"/>
    <col min="8714" max="8714" width="10.6640625" style="79" customWidth="1"/>
    <col min="8715" max="8748" width="12.5546875" style="79" customWidth="1"/>
    <col min="8749" max="8773" width="10" style="79" customWidth="1"/>
    <col min="8774" max="8774" width="9.5546875" style="79" customWidth="1"/>
    <col min="8775" max="8792" width="0" style="79" hidden="1" customWidth="1"/>
    <col min="8793" max="8793" width="1.109375" style="79" customWidth="1"/>
    <col min="8794" max="8801" width="0" style="79" hidden="1" customWidth="1"/>
    <col min="8802" max="8802" width="2.33203125" style="79" customWidth="1"/>
    <col min="8803" max="8826" width="0" style="79" hidden="1" customWidth="1"/>
    <col min="8827" max="8827" width="0.33203125" style="79" customWidth="1"/>
    <col min="8828" max="8834" width="0" style="79" hidden="1" customWidth="1"/>
    <col min="8835" max="8962" width="10" style="79"/>
    <col min="8963" max="8963" width="53.109375" style="79" customWidth="1"/>
    <col min="8964" max="8964" width="10.5546875" style="79" bestFit="1" customWidth="1"/>
    <col min="8965" max="8965" width="1.5546875" style="79" customWidth="1"/>
    <col min="8966" max="8966" width="9.88671875" style="79" bestFit="1" customWidth="1"/>
    <col min="8967" max="8967" width="1.5546875" style="79" customWidth="1"/>
    <col min="8968" max="8968" width="13.6640625" style="79" customWidth="1"/>
    <col min="8969" max="8969" width="1.5546875" style="79" customWidth="1"/>
    <col min="8970" max="8970" width="10.6640625" style="79" customWidth="1"/>
    <col min="8971" max="9004" width="12.5546875" style="79" customWidth="1"/>
    <col min="9005" max="9029" width="10" style="79" customWidth="1"/>
    <col min="9030" max="9030" width="9.5546875" style="79" customWidth="1"/>
    <col min="9031" max="9048" width="0" style="79" hidden="1" customWidth="1"/>
    <col min="9049" max="9049" width="1.109375" style="79" customWidth="1"/>
    <col min="9050" max="9057" width="0" style="79" hidden="1" customWidth="1"/>
    <col min="9058" max="9058" width="2.33203125" style="79" customWidth="1"/>
    <col min="9059" max="9082" width="0" style="79" hidden="1" customWidth="1"/>
    <col min="9083" max="9083" width="0.33203125" style="79" customWidth="1"/>
    <col min="9084" max="9090" width="0" style="79" hidden="1" customWidth="1"/>
    <col min="9091" max="9218" width="10" style="79"/>
    <col min="9219" max="9219" width="53.109375" style="79" customWidth="1"/>
    <col min="9220" max="9220" width="10.5546875" style="79" bestFit="1" customWidth="1"/>
    <col min="9221" max="9221" width="1.5546875" style="79" customWidth="1"/>
    <col min="9222" max="9222" width="9.88671875" style="79" bestFit="1" customWidth="1"/>
    <col min="9223" max="9223" width="1.5546875" style="79" customWidth="1"/>
    <col min="9224" max="9224" width="13.6640625" style="79" customWidth="1"/>
    <col min="9225" max="9225" width="1.5546875" style="79" customWidth="1"/>
    <col min="9226" max="9226" width="10.6640625" style="79" customWidth="1"/>
    <col min="9227" max="9260" width="12.5546875" style="79" customWidth="1"/>
    <col min="9261" max="9285" width="10" style="79" customWidth="1"/>
    <col min="9286" max="9286" width="9.5546875" style="79" customWidth="1"/>
    <col min="9287" max="9304" width="0" style="79" hidden="1" customWidth="1"/>
    <col min="9305" max="9305" width="1.109375" style="79" customWidth="1"/>
    <col min="9306" max="9313" width="0" style="79" hidden="1" customWidth="1"/>
    <col min="9314" max="9314" width="2.33203125" style="79" customWidth="1"/>
    <col min="9315" max="9338" width="0" style="79" hidden="1" customWidth="1"/>
    <col min="9339" max="9339" width="0.33203125" style="79" customWidth="1"/>
    <col min="9340" max="9346" width="0" style="79" hidden="1" customWidth="1"/>
    <col min="9347" max="9474" width="10" style="79"/>
    <col min="9475" max="9475" width="53.109375" style="79" customWidth="1"/>
    <col min="9476" max="9476" width="10.5546875" style="79" bestFit="1" customWidth="1"/>
    <col min="9477" max="9477" width="1.5546875" style="79" customWidth="1"/>
    <col min="9478" max="9478" width="9.88671875" style="79" bestFit="1" customWidth="1"/>
    <col min="9479" max="9479" width="1.5546875" style="79" customWidth="1"/>
    <col min="9480" max="9480" width="13.6640625" style="79" customWidth="1"/>
    <col min="9481" max="9481" width="1.5546875" style="79" customWidth="1"/>
    <col min="9482" max="9482" width="10.6640625" style="79" customWidth="1"/>
    <col min="9483" max="9516" width="12.5546875" style="79" customWidth="1"/>
    <col min="9517" max="9541" width="10" style="79" customWidth="1"/>
    <col min="9542" max="9542" width="9.5546875" style="79" customWidth="1"/>
    <col min="9543" max="9560" width="0" style="79" hidden="1" customWidth="1"/>
    <col min="9561" max="9561" width="1.109375" style="79" customWidth="1"/>
    <col min="9562" max="9569" width="0" style="79" hidden="1" customWidth="1"/>
    <col min="9570" max="9570" width="2.33203125" style="79" customWidth="1"/>
    <col min="9571" max="9594" width="0" style="79" hidden="1" customWidth="1"/>
    <col min="9595" max="9595" width="0.33203125" style="79" customWidth="1"/>
    <col min="9596" max="9602" width="0" style="79" hidden="1" customWidth="1"/>
    <col min="9603" max="9730" width="10" style="79"/>
    <col min="9731" max="9731" width="53.109375" style="79" customWidth="1"/>
    <col min="9732" max="9732" width="10.5546875" style="79" bestFit="1" customWidth="1"/>
    <col min="9733" max="9733" width="1.5546875" style="79" customWidth="1"/>
    <col min="9734" max="9734" width="9.88671875" style="79" bestFit="1" customWidth="1"/>
    <col min="9735" max="9735" width="1.5546875" style="79" customWidth="1"/>
    <col min="9736" max="9736" width="13.6640625" style="79" customWidth="1"/>
    <col min="9737" max="9737" width="1.5546875" style="79" customWidth="1"/>
    <col min="9738" max="9738" width="10.6640625" style="79" customWidth="1"/>
    <col min="9739" max="9772" width="12.5546875" style="79" customWidth="1"/>
    <col min="9773" max="9797" width="10" style="79" customWidth="1"/>
    <col min="9798" max="9798" width="9.5546875" style="79" customWidth="1"/>
    <col min="9799" max="9816" width="0" style="79" hidden="1" customWidth="1"/>
    <col min="9817" max="9817" width="1.109375" style="79" customWidth="1"/>
    <col min="9818" max="9825" width="0" style="79" hidden="1" customWidth="1"/>
    <col min="9826" max="9826" width="2.33203125" style="79" customWidth="1"/>
    <col min="9827" max="9850" width="0" style="79" hidden="1" customWidth="1"/>
    <col min="9851" max="9851" width="0.33203125" style="79" customWidth="1"/>
    <col min="9852" max="9858" width="0" style="79" hidden="1" customWidth="1"/>
    <col min="9859" max="9986" width="10" style="79"/>
    <col min="9987" max="9987" width="53.109375" style="79" customWidth="1"/>
    <col min="9988" max="9988" width="10.5546875" style="79" bestFit="1" customWidth="1"/>
    <col min="9989" max="9989" width="1.5546875" style="79" customWidth="1"/>
    <col min="9990" max="9990" width="9.88671875" style="79" bestFit="1" customWidth="1"/>
    <col min="9991" max="9991" width="1.5546875" style="79" customWidth="1"/>
    <col min="9992" max="9992" width="13.6640625" style="79" customWidth="1"/>
    <col min="9993" max="9993" width="1.5546875" style="79" customWidth="1"/>
    <col min="9994" max="9994" width="10.6640625" style="79" customWidth="1"/>
    <col min="9995" max="10028" width="12.5546875" style="79" customWidth="1"/>
    <col min="10029" max="10053" width="10" style="79" customWidth="1"/>
    <col min="10054" max="10054" width="9.5546875" style="79" customWidth="1"/>
    <col min="10055" max="10072" width="0" style="79" hidden="1" customWidth="1"/>
    <col min="10073" max="10073" width="1.109375" style="79" customWidth="1"/>
    <col min="10074" max="10081" width="0" style="79" hidden="1" customWidth="1"/>
    <col min="10082" max="10082" width="2.33203125" style="79" customWidth="1"/>
    <col min="10083" max="10106" width="0" style="79" hidden="1" customWidth="1"/>
    <col min="10107" max="10107" width="0.33203125" style="79" customWidth="1"/>
    <col min="10108" max="10114" width="0" style="79" hidden="1" customWidth="1"/>
    <col min="10115" max="10242" width="10" style="79"/>
    <col min="10243" max="10243" width="53.109375" style="79" customWidth="1"/>
    <col min="10244" max="10244" width="10.5546875" style="79" bestFit="1" customWidth="1"/>
    <col min="10245" max="10245" width="1.5546875" style="79" customWidth="1"/>
    <col min="10246" max="10246" width="9.88671875" style="79" bestFit="1" customWidth="1"/>
    <col min="10247" max="10247" width="1.5546875" style="79" customWidth="1"/>
    <col min="10248" max="10248" width="13.6640625" style="79" customWidth="1"/>
    <col min="10249" max="10249" width="1.5546875" style="79" customWidth="1"/>
    <col min="10250" max="10250" width="10.6640625" style="79" customWidth="1"/>
    <col min="10251" max="10284" width="12.5546875" style="79" customWidth="1"/>
    <col min="10285" max="10309" width="10" style="79" customWidth="1"/>
    <col min="10310" max="10310" width="9.5546875" style="79" customWidth="1"/>
    <col min="10311" max="10328" width="0" style="79" hidden="1" customWidth="1"/>
    <col min="10329" max="10329" width="1.109375" style="79" customWidth="1"/>
    <col min="10330" max="10337" width="0" style="79" hidden="1" customWidth="1"/>
    <col min="10338" max="10338" width="2.33203125" style="79" customWidth="1"/>
    <col min="10339" max="10362" width="0" style="79" hidden="1" customWidth="1"/>
    <col min="10363" max="10363" width="0.33203125" style="79" customWidth="1"/>
    <col min="10364" max="10370" width="0" style="79" hidden="1" customWidth="1"/>
    <col min="10371" max="10498" width="10" style="79"/>
    <col min="10499" max="10499" width="53.109375" style="79" customWidth="1"/>
    <col min="10500" max="10500" width="10.5546875" style="79" bestFit="1" customWidth="1"/>
    <col min="10501" max="10501" width="1.5546875" style="79" customWidth="1"/>
    <col min="10502" max="10502" width="9.88671875" style="79" bestFit="1" customWidth="1"/>
    <col min="10503" max="10503" width="1.5546875" style="79" customWidth="1"/>
    <col min="10504" max="10504" width="13.6640625" style="79" customWidth="1"/>
    <col min="10505" max="10505" width="1.5546875" style="79" customWidth="1"/>
    <col min="10506" max="10506" width="10.6640625" style="79" customWidth="1"/>
    <col min="10507" max="10540" width="12.5546875" style="79" customWidth="1"/>
    <col min="10541" max="10565" width="10" style="79" customWidth="1"/>
    <col min="10566" max="10566" width="9.5546875" style="79" customWidth="1"/>
    <col min="10567" max="10584" width="0" style="79" hidden="1" customWidth="1"/>
    <col min="10585" max="10585" width="1.109375" style="79" customWidth="1"/>
    <col min="10586" max="10593" width="0" style="79" hidden="1" customWidth="1"/>
    <col min="10594" max="10594" width="2.33203125" style="79" customWidth="1"/>
    <col min="10595" max="10618" width="0" style="79" hidden="1" customWidth="1"/>
    <col min="10619" max="10619" width="0.33203125" style="79" customWidth="1"/>
    <col min="10620" max="10626" width="0" style="79" hidden="1" customWidth="1"/>
    <col min="10627" max="10754" width="10" style="79"/>
    <col min="10755" max="10755" width="53.109375" style="79" customWidth="1"/>
    <col min="10756" max="10756" width="10.5546875" style="79" bestFit="1" customWidth="1"/>
    <col min="10757" max="10757" width="1.5546875" style="79" customWidth="1"/>
    <col min="10758" max="10758" width="9.88671875" style="79" bestFit="1" customWidth="1"/>
    <col min="10759" max="10759" width="1.5546875" style="79" customWidth="1"/>
    <col min="10760" max="10760" width="13.6640625" style="79" customWidth="1"/>
    <col min="10761" max="10761" width="1.5546875" style="79" customWidth="1"/>
    <col min="10762" max="10762" width="10.6640625" style="79" customWidth="1"/>
    <col min="10763" max="10796" width="12.5546875" style="79" customWidth="1"/>
    <col min="10797" max="10821" width="10" style="79" customWidth="1"/>
    <col min="10822" max="10822" width="9.5546875" style="79" customWidth="1"/>
    <col min="10823" max="10840" width="0" style="79" hidden="1" customWidth="1"/>
    <col min="10841" max="10841" width="1.109375" style="79" customWidth="1"/>
    <col min="10842" max="10849" width="0" style="79" hidden="1" customWidth="1"/>
    <col min="10850" max="10850" width="2.33203125" style="79" customWidth="1"/>
    <col min="10851" max="10874" width="0" style="79" hidden="1" customWidth="1"/>
    <col min="10875" max="10875" width="0.33203125" style="79" customWidth="1"/>
    <col min="10876" max="10882" width="0" style="79" hidden="1" customWidth="1"/>
    <col min="10883" max="11010" width="10" style="79"/>
    <col min="11011" max="11011" width="53.109375" style="79" customWidth="1"/>
    <col min="11012" max="11012" width="10.5546875" style="79" bestFit="1" customWidth="1"/>
    <col min="11013" max="11013" width="1.5546875" style="79" customWidth="1"/>
    <col min="11014" max="11014" width="9.88671875" style="79" bestFit="1" customWidth="1"/>
    <col min="11015" max="11015" width="1.5546875" style="79" customWidth="1"/>
    <col min="11016" max="11016" width="13.6640625" style="79" customWidth="1"/>
    <col min="11017" max="11017" width="1.5546875" style="79" customWidth="1"/>
    <col min="11018" max="11018" width="10.6640625" style="79" customWidth="1"/>
    <col min="11019" max="11052" width="12.5546875" style="79" customWidth="1"/>
    <col min="11053" max="11077" width="10" style="79" customWidth="1"/>
    <col min="11078" max="11078" width="9.5546875" style="79" customWidth="1"/>
    <col min="11079" max="11096" width="0" style="79" hidden="1" customWidth="1"/>
    <col min="11097" max="11097" width="1.109375" style="79" customWidth="1"/>
    <col min="11098" max="11105" width="0" style="79" hidden="1" customWidth="1"/>
    <col min="11106" max="11106" width="2.33203125" style="79" customWidth="1"/>
    <col min="11107" max="11130" width="0" style="79" hidden="1" customWidth="1"/>
    <col min="11131" max="11131" width="0.33203125" style="79" customWidth="1"/>
    <col min="11132" max="11138" width="0" style="79" hidden="1" customWidth="1"/>
    <col min="11139" max="11266" width="10" style="79"/>
    <col min="11267" max="11267" width="53.109375" style="79" customWidth="1"/>
    <col min="11268" max="11268" width="10.5546875" style="79" bestFit="1" customWidth="1"/>
    <col min="11269" max="11269" width="1.5546875" style="79" customWidth="1"/>
    <col min="11270" max="11270" width="9.88671875" style="79" bestFit="1" customWidth="1"/>
    <col min="11271" max="11271" width="1.5546875" style="79" customWidth="1"/>
    <col min="11272" max="11272" width="13.6640625" style="79" customWidth="1"/>
    <col min="11273" max="11273" width="1.5546875" style="79" customWidth="1"/>
    <col min="11274" max="11274" width="10.6640625" style="79" customWidth="1"/>
    <col min="11275" max="11308" width="12.5546875" style="79" customWidth="1"/>
    <col min="11309" max="11333" width="10" style="79" customWidth="1"/>
    <col min="11334" max="11334" width="9.5546875" style="79" customWidth="1"/>
    <col min="11335" max="11352" width="0" style="79" hidden="1" customWidth="1"/>
    <col min="11353" max="11353" width="1.109375" style="79" customWidth="1"/>
    <col min="11354" max="11361" width="0" style="79" hidden="1" customWidth="1"/>
    <col min="11362" max="11362" width="2.33203125" style="79" customWidth="1"/>
    <col min="11363" max="11386" width="0" style="79" hidden="1" customWidth="1"/>
    <col min="11387" max="11387" width="0.33203125" style="79" customWidth="1"/>
    <col min="11388" max="11394" width="0" style="79" hidden="1" customWidth="1"/>
    <col min="11395" max="11522" width="10" style="79"/>
    <col min="11523" max="11523" width="53.109375" style="79" customWidth="1"/>
    <col min="11524" max="11524" width="10.5546875" style="79" bestFit="1" customWidth="1"/>
    <col min="11525" max="11525" width="1.5546875" style="79" customWidth="1"/>
    <col min="11526" max="11526" width="9.88671875" style="79" bestFit="1" customWidth="1"/>
    <col min="11527" max="11527" width="1.5546875" style="79" customWidth="1"/>
    <col min="11528" max="11528" width="13.6640625" style="79" customWidth="1"/>
    <col min="11529" max="11529" width="1.5546875" style="79" customWidth="1"/>
    <col min="11530" max="11530" width="10.6640625" style="79" customWidth="1"/>
    <col min="11531" max="11564" width="12.5546875" style="79" customWidth="1"/>
    <col min="11565" max="11589" width="10" style="79" customWidth="1"/>
    <col min="11590" max="11590" width="9.5546875" style="79" customWidth="1"/>
    <col min="11591" max="11608" width="0" style="79" hidden="1" customWidth="1"/>
    <col min="11609" max="11609" width="1.109375" style="79" customWidth="1"/>
    <col min="11610" max="11617" width="0" style="79" hidden="1" customWidth="1"/>
    <col min="11618" max="11618" width="2.33203125" style="79" customWidth="1"/>
    <col min="11619" max="11642" width="0" style="79" hidden="1" customWidth="1"/>
    <col min="11643" max="11643" width="0.33203125" style="79" customWidth="1"/>
    <col min="11644" max="11650" width="0" style="79" hidden="1" customWidth="1"/>
    <col min="11651" max="11778" width="10" style="79"/>
    <col min="11779" max="11779" width="53.109375" style="79" customWidth="1"/>
    <col min="11780" max="11780" width="10.5546875" style="79" bestFit="1" customWidth="1"/>
    <col min="11781" max="11781" width="1.5546875" style="79" customWidth="1"/>
    <col min="11782" max="11782" width="9.88671875" style="79" bestFit="1" customWidth="1"/>
    <col min="11783" max="11783" width="1.5546875" style="79" customWidth="1"/>
    <col min="11784" max="11784" width="13.6640625" style="79" customWidth="1"/>
    <col min="11785" max="11785" width="1.5546875" style="79" customWidth="1"/>
    <col min="11786" max="11786" width="10.6640625" style="79" customWidth="1"/>
    <col min="11787" max="11820" width="12.5546875" style="79" customWidth="1"/>
    <col min="11821" max="11845" width="10" style="79" customWidth="1"/>
    <col min="11846" max="11846" width="9.5546875" style="79" customWidth="1"/>
    <col min="11847" max="11864" width="0" style="79" hidden="1" customWidth="1"/>
    <col min="11865" max="11865" width="1.109375" style="79" customWidth="1"/>
    <col min="11866" max="11873" width="0" style="79" hidden="1" customWidth="1"/>
    <col min="11874" max="11874" width="2.33203125" style="79" customWidth="1"/>
    <col min="11875" max="11898" width="0" style="79" hidden="1" customWidth="1"/>
    <col min="11899" max="11899" width="0.33203125" style="79" customWidth="1"/>
    <col min="11900" max="11906" width="0" style="79" hidden="1" customWidth="1"/>
    <col min="11907" max="12034" width="10" style="79"/>
    <col min="12035" max="12035" width="53.109375" style="79" customWidth="1"/>
    <col min="12036" max="12036" width="10.5546875" style="79" bestFit="1" customWidth="1"/>
    <col min="12037" max="12037" width="1.5546875" style="79" customWidth="1"/>
    <col min="12038" max="12038" width="9.88671875" style="79" bestFit="1" customWidth="1"/>
    <col min="12039" max="12039" width="1.5546875" style="79" customWidth="1"/>
    <col min="12040" max="12040" width="13.6640625" style="79" customWidth="1"/>
    <col min="12041" max="12041" width="1.5546875" style="79" customWidth="1"/>
    <col min="12042" max="12042" width="10.6640625" style="79" customWidth="1"/>
    <col min="12043" max="12076" width="12.5546875" style="79" customWidth="1"/>
    <col min="12077" max="12101" width="10" style="79" customWidth="1"/>
    <col min="12102" max="12102" width="9.5546875" style="79" customWidth="1"/>
    <col min="12103" max="12120" width="0" style="79" hidden="1" customWidth="1"/>
    <col min="12121" max="12121" width="1.109375" style="79" customWidth="1"/>
    <col min="12122" max="12129" width="0" style="79" hidden="1" customWidth="1"/>
    <col min="12130" max="12130" width="2.33203125" style="79" customWidth="1"/>
    <col min="12131" max="12154" width="0" style="79" hidden="1" customWidth="1"/>
    <col min="12155" max="12155" width="0.33203125" style="79" customWidth="1"/>
    <col min="12156" max="12162" width="0" style="79" hidden="1" customWidth="1"/>
    <col min="12163" max="12290" width="10" style="79"/>
    <col min="12291" max="12291" width="53.109375" style="79" customWidth="1"/>
    <col min="12292" max="12292" width="10.5546875" style="79" bestFit="1" customWidth="1"/>
    <col min="12293" max="12293" width="1.5546875" style="79" customWidth="1"/>
    <col min="12294" max="12294" width="9.88671875" style="79" bestFit="1" customWidth="1"/>
    <col min="12295" max="12295" width="1.5546875" style="79" customWidth="1"/>
    <col min="12296" max="12296" width="13.6640625" style="79" customWidth="1"/>
    <col min="12297" max="12297" width="1.5546875" style="79" customWidth="1"/>
    <col min="12298" max="12298" width="10.6640625" style="79" customWidth="1"/>
    <col min="12299" max="12332" width="12.5546875" style="79" customWidth="1"/>
    <col min="12333" max="12357" width="10" style="79" customWidth="1"/>
    <col min="12358" max="12358" width="9.5546875" style="79" customWidth="1"/>
    <col min="12359" max="12376" width="0" style="79" hidden="1" customWidth="1"/>
    <col min="12377" max="12377" width="1.109375" style="79" customWidth="1"/>
    <col min="12378" max="12385" width="0" style="79" hidden="1" customWidth="1"/>
    <col min="12386" max="12386" width="2.33203125" style="79" customWidth="1"/>
    <col min="12387" max="12410" width="0" style="79" hidden="1" customWidth="1"/>
    <col min="12411" max="12411" width="0.33203125" style="79" customWidth="1"/>
    <col min="12412" max="12418" width="0" style="79" hidden="1" customWidth="1"/>
    <col min="12419" max="12546" width="10" style="79"/>
    <col min="12547" max="12547" width="53.109375" style="79" customWidth="1"/>
    <col min="12548" max="12548" width="10.5546875" style="79" bestFit="1" customWidth="1"/>
    <col min="12549" max="12549" width="1.5546875" style="79" customWidth="1"/>
    <col min="12550" max="12550" width="9.88671875" style="79" bestFit="1" customWidth="1"/>
    <col min="12551" max="12551" width="1.5546875" style="79" customWidth="1"/>
    <col min="12552" max="12552" width="13.6640625" style="79" customWidth="1"/>
    <col min="12553" max="12553" width="1.5546875" style="79" customWidth="1"/>
    <col min="12554" max="12554" width="10.6640625" style="79" customWidth="1"/>
    <col min="12555" max="12588" width="12.5546875" style="79" customWidth="1"/>
    <col min="12589" max="12613" width="10" style="79" customWidth="1"/>
    <col min="12614" max="12614" width="9.5546875" style="79" customWidth="1"/>
    <col min="12615" max="12632" width="0" style="79" hidden="1" customWidth="1"/>
    <col min="12633" max="12633" width="1.109375" style="79" customWidth="1"/>
    <col min="12634" max="12641" width="0" style="79" hidden="1" customWidth="1"/>
    <col min="12642" max="12642" width="2.33203125" style="79" customWidth="1"/>
    <col min="12643" max="12666" width="0" style="79" hidden="1" customWidth="1"/>
    <col min="12667" max="12667" width="0.33203125" style="79" customWidth="1"/>
    <col min="12668" max="12674" width="0" style="79" hidden="1" customWidth="1"/>
    <col min="12675" max="12802" width="10" style="79"/>
    <col min="12803" max="12803" width="53.109375" style="79" customWidth="1"/>
    <col min="12804" max="12804" width="10.5546875" style="79" bestFit="1" customWidth="1"/>
    <col min="12805" max="12805" width="1.5546875" style="79" customWidth="1"/>
    <col min="12806" max="12806" width="9.88671875" style="79" bestFit="1" customWidth="1"/>
    <col min="12807" max="12807" width="1.5546875" style="79" customWidth="1"/>
    <col min="12808" max="12808" width="13.6640625" style="79" customWidth="1"/>
    <col min="12809" max="12809" width="1.5546875" style="79" customWidth="1"/>
    <col min="12810" max="12810" width="10.6640625" style="79" customWidth="1"/>
    <col min="12811" max="12844" width="12.5546875" style="79" customWidth="1"/>
    <col min="12845" max="12869" width="10" style="79" customWidth="1"/>
    <col min="12870" max="12870" width="9.5546875" style="79" customWidth="1"/>
    <col min="12871" max="12888" width="0" style="79" hidden="1" customWidth="1"/>
    <col min="12889" max="12889" width="1.109375" style="79" customWidth="1"/>
    <col min="12890" max="12897" width="0" style="79" hidden="1" customWidth="1"/>
    <col min="12898" max="12898" width="2.33203125" style="79" customWidth="1"/>
    <col min="12899" max="12922" width="0" style="79" hidden="1" customWidth="1"/>
    <col min="12923" max="12923" width="0.33203125" style="79" customWidth="1"/>
    <col min="12924" max="12930" width="0" style="79" hidden="1" customWidth="1"/>
    <col min="12931" max="13058" width="10" style="79"/>
    <col min="13059" max="13059" width="53.109375" style="79" customWidth="1"/>
    <col min="13060" max="13060" width="10.5546875" style="79" bestFit="1" customWidth="1"/>
    <col min="13061" max="13061" width="1.5546875" style="79" customWidth="1"/>
    <col min="13062" max="13062" width="9.88671875" style="79" bestFit="1" customWidth="1"/>
    <col min="13063" max="13063" width="1.5546875" style="79" customWidth="1"/>
    <col min="13064" max="13064" width="13.6640625" style="79" customWidth="1"/>
    <col min="13065" max="13065" width="1.5546875" style="79" customWidth="1"/>
    <col min="13066" max="13066" width="10.6640625" style="79" customWidth="1"/>
    <col min="13067" max="13100" width="12.5546875" style="79" customWidth="1"/>
    <col min="13101" max="13125" width="10" style="79" customWidth="1"/>
    <col min="13126" max="13126" width="9.5546875" style="79" customWidth="1"/>
    <col min="13127" max="13144" width="0" style="79" hidden="1" customWidth="1"/>
    <col min="13145" max="13145" width="1.109375" style="79" customWidth="1"/>
    <col min="13146" max="13153" width="0" style="79" hidden="1" customWidth="1"/>
    <col min="13154" max="13154" width="2.33203125" style="79" customWidth="1"/>
    <col min="13155" max="13178" width="0" style="79" hidden="1" customWidth="1"/>
    <col min="13179" max="13179" width="0.33203125" style="79" customWidth="1"/>
    <col min="13180" max="13186" width="0" style="79" hidden="1" customWidth="1"/>
    <col min="13187" max="13314" width="10" style="79"/>
    <col min="13315" max="13315" width="53.109375" style="79" customWidth="1"/>
    <col min="13316" max="13316" width="10.5546875" style="79" bestFit="1" customWidth="1"/>
    <col min="13317" max="13317" width="1.5546875" style="79" customWidth="1"/>
    <col min="13318" max="13318" width="9.88671875" style="79" bestFit="1" customWidth="1"/>
    <col min="13319" max="13319" width="1.5546875" style="79" customWidth="1"/>
    <col min="13320" max="13320" width="13.6640625" style="79" customWidth="1"/>
    <col min="13321" max="13321" width="1.5546875" style="79" customWidth="1"/>
    <col min="13322" max="13322" width="10.6640625" style="79" customWidth="1"/>
    <col min="13323" max="13356" width="12.5546875" style="79" customWidth="1"/>
    <col min="13357" max="13381" width="10" style="79" customWidth="1"/>
    <col min="13382" max="13382" width="9.5546875" style="79" customWidth="1"/>
    <col min="13383" max="13400" width="0" style="79" hidden="1" customWidth="1"/>
    <col min="13401" max="13401" width="1.109375" style="79" customWidth="1"/>
    <col min="13402" max="13409" width="0" style="79" hidden="1" customWidth="1"/>
    <col min="13410" max="13410" width="2.33203125" style="79" customWidth="1"/>
    <col min="13411" max="13434" width="0" style="79" hidden="1" customWidth="1"/>
    <col min="13435" max="13435" width="0.33203125" style="79" customWidth="1"/>
    <col min="13436" max="13442" width="0" style="79" hidden="1" customWidth="1"/>
    <col min="13443" max="13570" width="10" style="79"/>
    <col min="13571" max="13571" width="53.109375" style="79" customWidth="1"/>
    <col min="13572" max="13572" width="10.5546875" style="79" bestFit="1" customWidth="1"/>
    <col min="13573" max="13573" width="1.5546875" style="79" customWidth="1"/>
    <col min="13574" max="13574" width="9.88671875" style="79" bestFit="1" customWidth="1"/>
    <col min="13575" max="13575" width="1.5546875" style="79" customWidth="1"/>
    <col min="13576" max="13576" width="13.6640625" style="79" customWidth="1"/>
    <col min="13577" max="13577" width="1.5546875" style="79" customWidth="1"/>
    <col min="13578" max="13578" width="10.6640625" style="79" customWidth="1"/>
    <col min="13579" max="13612" width="12.5546875" style="79" customWidth="1"/>
    <col min="13613" max="13637" width="10" style="79" customWidth="1"/>
    <col min="13638" max="13638" width="9.5546875" style="79" customWidth="1"/>
    <col min="13639" max="13656" width="0" style="79" hidden="1" customWidth="1"/>
    <col min="13657" max="13657" width="1.109375" style="79" customWidth="1"/>
    <col min="13658" max="13665" width="0" style="79" hidden="1" customWidth="1"/>
    <col min="13666" max="13666" width="2.33203125" style="79" customWidth="1"/>
    <col min="13667" max="13690" width="0" style="79" hidden="1" customWidth="1"/>
    <col min="13691" max="13691" width="0.33203125" style="79" customWidth="1"/>
    <col min="13692" max="13698" width="0" style="79" hidden="1" customWidth="1"/>
    <col min="13699" max="13826" width="10" style="79"/>
    <col min="13827" max="13827" width="53.109375" style="79" customWidth="1"/>
    <col min="13828" max="13828" width="10.5546875" style="79" bestFit="1" customWidth="1"/>
    <col min="13829" max="13829" width="1.5546875" style="79" customWidth="1"/>
    <col min="13830" max="13830" width="9.88671875" style="79" bestFit="1" customWidth="1"/>
    <col min="13831" max="13831" width="1.5546875" style="79" customWidth="1"/>
    <col min="13832" max="13832" width="13.6640625" style="79" customWidth="1"/>
    <col min="13833" max="13833" width="1.5546875" style="79" customWidth="1"/>
    <col min="13834" max="13834" width="10.6640625" style="79" customWidth="1"/>
    <col min="13835" max="13868" width="12.5546875" style="79" customWidth="1"/>
    <col min="13869" max="13893" width="10" style="79" customWidth="1"/>
    <col min="13894" max="13894" width="9.5546875" style="79" customWidth="1"/>
    <col min="13895" max="13912" width="0" style="79" hidden="1" customWidth="1"/>
    <col min="13913" max="13913" width="1.109375" style="79" customWidth="1"/>
    <col min="13914" max="13921" width="0" style="79" hidden="1" customWidth="1"/>
    <col min="13922" max="13922" width="2.33203125" style="79" customWidth="1"/>
    <col min="13923" max="13946" width="0" style="79" hidden="1" customWidth="1"/>
    <col min="13947" max="13947" width="0.33203125" style="79" customWidth="1"/>
    <col min="13948" max="13954" width="0" style="79" hidden="1" customWidth="1"/>
    <col min="13955" max="14082" width="10" style="79"/>
    <col min="14083" max="14083" width="53.109375" style="79" customWidth="1"/>
    <col min="14084" max="14084" width="10.5546875" style="79" bestFit="1" customWidth="1"/>
    <col min="14085" max="14085" width="1.5546875" style="79" customWidth="1"/>
    <col min="14086" max="14086" width="9.88671875" style="79" bestFit="1" customWidth="1"/>
    <col min="14087" max="14087" width="1.5546875" style="79" customWidth="1"/>
    <col min="14088" max="14088" width="13.6640625" style="79" customWidth="1"/>
    <col min="14089" max="14089" width="1.5546875" style="79" customWidth="1"/>
    <col min="14090" max="14090" width="10.6640625" style="79" customWidth="1"/>
    <col min="14091" max="14124" width="12.5546875" style="79" customWidth="1"/>
    <col min="14125" max="14149" width="10" style="79" customWidth="1"/>
    <col min="14150" max="14150" width="9.5546875" style="79" customWidth="1"/>
    <col min="14151" max="14168" width="0" style="79" hidden="1" customWidth="1"/>
    <col min="14169" max="14169" width="1.109375" style="79" customWidth="1"/>
    <col min="14170" max="14177" width="0" style="79" hidden="1" customWidth="1"/>
    <col min="14178" max="14178" width="2.33203125" style="79" customWidth="1"/>
    <col min="14179" max="14202" width="0" style="79" hidden="1" customWidth="1"/>
    <col min="14203" max="14203" width="0.33203125" style="79" customWidth="1"/>
    <col min="14204" max="14210" width="0" style="79" hidden="1" customWidth="1"/>
    <col min="14211" max="14338" width="10" style="79"/>
    <col min="14339" max="14339" width="53.109375" style="79" customWidth="1"/>
    <col min="14340" max="14340" width="10.5546875" style="79" bestFit="1" customWidth="1"/>
    <col min="14341" max="14341" width="1.5546875" style="79" customWidth="1"/>
    <col min="14342" max="14342" width="9.88671875" style="79" bestFit="1" customWidth="1"/>
    <col min="14343" max="14343" width="1.5546875" style="79" customWidth="1"/>
    <col min="14344" max="14344" width="13.6640625" style="79" customWidth="1"/>
    <col min="14345" max="14345" width="1.5546875" style="79" customWidth="1"/>
    <col min="14346" max="14346" width="10.6640625" style="79" customWidth="1"/>
    <col min="14347" max="14380" width="12.5546875" style="79" customWidth="1"/>
    <col min="14381" max="14405" width="10" style="79" customWidth="1"/>
    <col min="14406" max="14406" width="9.5546875" style="79" customWidth="1"/>
    <col min="14407" max="14424" width="0" style="79" hidden="1" customWidth="1"/>
    <col min="14425" max="14425" width="1.109375" style="79" customWidth="1"/>
    <col min="14426" max="14433" width="0" style="79" hidden="1" customWidth="1"/>
    <col min="14434" max="14434" width="2.33203125" style="79" customWidth="1"/>
    <col min="14435" max="14458" width="0" style="79" hidden="1" customWidth="1"/>
    <col min="14459" max="14459" width="0.33203125" style="79" customWidth="1"/>
    <col min="14460" max="14466" width="0" style="79" hidden="1" customWidth="1"/>
    <col min="14467" max="14594" width="10" style="79"/>
    <col min="14595" max="14595" width="53.109375" style="79" customWidth="1"/>
    <col min="14596" max="14596" width="10.5546875" style="79" bestFit="1" customWidth="1"/>
    <col min="14597" max="14597" width="1.5546875" style="79" customWidth="1"/>
    <col min="14598" max="14598" width="9.88671875" style="79" bestFit="1" customWidth="1"/>
    <col min="14599" max="14599" width="1.5546875" style="79" customWidth="1"/>
    <col min="14600" max="14600" width="13.6640625" style="79" customWidth="1"/>
    <col min="14601" max="14601" width="1.5546875" style="79" customWidth="1"/>
    <col min="14602" max="14602" width="10.6640625" style="79" customWidth="1"/>
    <col min="14603" max="14636" width="12.5546875" style="79" customWidth="1"/>
    <col min="14637" max="14661" width="10" style="79" customWidth="1"/>
    <col min="14662" max="14662" width="9.5546875" style="79" customWidth="1"/>
    <col min="14663" max="14680" width="0" style="79" hidden="1" customWidth="1"/>
    <col min="14681" max="14681" width="1.109375" style="79" customWidth="1"/>
    <col min="14682" max="14689" width="0" style="79" hidden="1" customWidth="1"/>
    <col min="14690" max="14690" width="2.33203125" style="79" customWidth="1"/>
    <col min="14691" max="14714" width="0" style="79" hidden="1" customWidth="1"/>
    <col min="14715" max="14715" width="0.33203125" style="79" customWidth="1"/>
    <col min="14716" max="14722" width="0" style="79" hidden="1" customWidth="1"/>
    <col min="14723" max="14850" width="10" style="79"/>
    <col min="14851" max="14851" width="53.109375" style="79" customWidth="1"/>
    <col min="14852" max="14852" width="10.5546875" style="79" bestFit="1" customWidth="1"/>
    <col min="14853" max="14853" width="1.5546875" style="79" customWidth="1"/>
    <col min="14854" max="14854" width="9.88671875" style="79" bestFit="1" customWidth="1"/>
    <col min="14855" max="14855" width="1.5546875" style="79" customWidth="1"/>
    <col min="14856" max="14856" width="13.6640625" style="79" customWidth="1"/>
    <col min="14857" max="14857" width="1.5546875" style="79" customWidth="1"/>
    <col min="14858" max="14858" width="10.6640625" style="79" customWidth="1"/>
    <col min="14859" max="14892" width="12.5546875" style="79" customWidth="1"/>
    <col min="14893" max="14917" width="10" style="79" customWidth="1"/>
    <col min="14918" max="14918" width="9.5546875" style="79" customWidth="1"/>
    <col min="14919" max="14936" width="0" style="79" hidden="1" customWidth="1"/>
    <col min="14937" max="14937" width="1.109375" style="79" customWidth="1"/>
    <col min="14938" max="14945" width="0" style="79" hidden="1" customWidth="1"/>
    <col min="14946" max="14946" width="2.33203125" style="79" customWidth="1"/>
    <col min="14947" max="14970" width="0" style="79" hidden="1" customWidth="1"/>
    <col min="14971" max="14971" width="0.33203125" style="79" customWidth="1"/>
    <col min="14972" max="14978" width="0" style="79" hidden="1" customWidth="1"/>
    <col min="14979" max="15106" width="10" style="79"/>
    <col min="15107" max="15107" width="53.109375" style="79" customWidth="1"/>
    <col min="15108" max="15108" width="10.5546875" style="79" bestFit="1" customWidth="1"/>
    <col min="15109" max="15109" width="1.5546875" style="79" customWidth="1"/>
    <col min="15110" max="15110" width="9.88671875" style="79" bestFit="1" customWidth="1"/>
    <col min="15111" max="15111" width="1.5546875" style="79" customWidth="1"/>
    <col min="15112" max="15112" width="13.6640625" style="79" customWidth="1"/>
    <col min="15113" max="15113" width="1.5546875" style="79" customWidth="1"/>
    <col min="15114" max="15114" width="10.6640625" style="79" customWidth="1"/>
    <col min="15115" max="15148" width="12.5546875" style="79" customWidth="1"/>
    <col min="15149" max="15173" width="10" style="79" customWidth="1"/>
    <col min="15174" max="15174" width="9.5546875" style="79" customWidth="1"/>
    <col min="15175" max="15192" width="0" style="79" hidden="1" customWidth="1"/>
    <col min="15193" max="15193" width="1.109375" style="79" customWidth="1"/>
    <col min="15194" max="15201" width="0" style="79" hidden="1" customWidth="1"/>
    <col min="15202" max="15202" width="2.33203125" style="79" customWidth="1"/>
    <col min="15203" max="15226" width="0" style="79" hidden="1" customWidth="1"/>
    <col min="15227" max="15227" width="0.33203125" style="79" customWidth="1"/>
    <col min="15228" max="15234" width="0" style="79" hidden="1" customWidth="1"/>
    <col min="15235" max="15362" width="10" style="79"/>
    <col min="15363" max="15363" width="53.109375" style="79" customWidth="1"/>
    <col min="15364" max="15364" width="10.5546875" style="79" bestFit="1" customWidth="1"/>
    <col min="15365" max="15365" width="1.5546875" style="79" customWidth="1"/>
    <col min="15366" max="15366" width="9.88671875" style="79" bestFit="1" customWidth="1"/>
    <col min="15367" max="15367" width="1.5546875" style="79" customWidth="1"/>
    <col min="15368" max="15368" width="13.6640625" style="79" customWidth="1"/>
    <col min="15369" max="15369" width="1.5546875" style="79" customWidth="1"/>
    <col min="15370" max="15370" width="10.6640625" style="79" customWidth="1"/>
    <col min="15371" max="15404" width="12.5546875" style="79" customWidth="1"/>
    <col min="15405" max="15429" width="10" style="79" customWidth="1"/>
    <col min="15430" max="15430" width="9.5546875" style="79" customWidth="1"/>
    <col min="15431" max="15448" width="0" style="79" hidden="1" customWidth="1"/>
    <col min="15449" max="15449" width="1.109375" style="79" customWidth="1"/>
    <col min="15450" max="15457" width="0" style="79" hidden="1" customWidth="1"/>
    <col min="15458" max="15458" width="2.33203125" style="79" customWidth="1"/>
    <col min="15459" max="15482" width="0" style="79" hidden="1" customWidth="1"/>
    <col min="15483" max="15483" width="0.33203125" style="79" customWidth="1"/>
    <col min="15484" max="15490" width="0" style="79" hidden="1" customWidth="1"/>
    <col min="15491" max="15618" width="10" style="79"/>
    <col min="15619" max="15619" width="53.109375" style="79" customWidth="1"/>
    <col min="15620" max="15620" width="10.5546875" style="79" bestFit="1" customWidth="1"/>
    <col min="15621" max="15621" width="1.5546875" style="79" customWidth="1"/>
    <col min="15622" max="15622" width="9.88671875" style="79" bestFit="1" customWidth="1"/>
    <col min="15623" max="15623" width="1.5546875" style="79" customWidth="1"/>
    <col min="15624" max="15624" width="13.6640625" style="79" customWidth="1"/>
    <col min="15625" max="15625" width="1.5546875" style="79" customWidth="1"/>
    <col min="15626" max="15626" width="10.6640625" style="79" customWidth="1"/>
    <col min="15627" max="15660" width="12.5546875" style="79" customWidth="1"/>
    <col min="15661" max="15685" width="10" style="79" customWidth="1"/>
    <col min="15686" max="15686" width="9.5546875" style="79" customWidth="1"/>
    <col min="15687" max="15704" width="0" style="79" hidden="1" customWidth="1"/>
    <col min="15705" max="15705" width="1.109375" style="79" customWidth="1"/>
    <col min="15706" max="15713" width="0" style="79" hidden="1" customWidth="1"/>
    <col min="15714" max="15714" width="2.33203125" style="79" customWidth="1"/>
    <col min="15715" max="15738" width="0" style="79" hidden="1" customWidth="1"/>
    <col min="15739" max="15739" width="0.33203125" style="79" customWidth="1"/>
    <col min="15740" max="15746" width="0" style="79" hidden="1" customWidth="1"/>
    <col min="15747" max="15874" width="10" style="79"/>
    <col min="15875" max="15875" width="53.109375" style="79" customWidth="1"/>
    <col min="15876" max="15876" width="10.5546875" style="79" bestFit="1" customWidth="1"/>
    <col min="15877" max="15877" width="1.5546875" style="79" customWidth="1"/>
    <col min="15878" max="15878" width="9.88671875" style="79" bestFit="1" customWidth="1"/>
    <col min="15879" max="15879" width="1.5546875" style="79" customWidth="1"/>
    <col min="15880" max="15880" width="13.6640625" style="79" customWidth="1"/>
    <col min="15881" max="15881" width="1.5546875" style="79" customWidth="1"/>
    <col min="15882" max="15882" width="10.6640625" style="79" customWidth="1"/>
    <col min="15883" max="15916" width="12.5546875" style="79" customWidth="1"/>
    <col min="15917" max="15941" width="10" style="79" customWidth="1"/>
    <col min="15942" max="15942" width="9.5546875" style="79" customWidth="1"/>
    <col min="15943" max="15960" width="0" style="79" hidden="1" customWidth="1"/>
    <col min="15961" max="15961" width="1.109375" style="79" customWidth="1"/>
    <col min="15962" max="15969" width="0" style="79" hidden="1" customWidth="1"/>
    <col min="15970" max="15970" width="2.33203125" style="79" customWidth="1"/>
    <col min="15971" max="15994" width="0" style="79" hidden="1" customWidth="1"/>
    <col min="15995" max="15995" width="0.33203125" style="79" customWidth="1"/>
    <col min="15996" max="16002" width="0" style="79" hidden="1" customWidth="1"/>
    <col min="16003" max="16130" width="10" style="79"/>
    <col min="16131" max="16131" width="53.109375" style="79" customWidth="1"/>
    <col min="16132" max="16132" width="10.5546875" style="79" bestFit="1" customWidth="1"/>
    <col min="16133" max="16133" width="1.5546875" style="79" customWidth="1"/>
    <col min="16134" max="16134" width="9.88671875" style="79" bestFit="1" customWidth="1"/>
    <col min="16135" max="16135" width="1.5546875" style="79" customWidth="1"/>
    <col min="16136" max="16136" width="13.6640625" style="79" customWidth="1"/>
    <col min="16137" max="16137" width="1.5546875" style="79" customWidth="1"/>
    <col min="16138" max="16138" width="10.6640625" style="79" customWidth="1"/>
    <col min="16139" max="16172" width="12.5546875" style="79" customWidth="1"/>
    <col min="16173" max="16197" width="10" style="79" customWidth="1"/>
    <col min="16198" max="16198" width="9.5546875" style="79" customWidth="1"/>
    <col min="16199" max="16216" width="0" style="79" hidden="1" customWidth="1"/>
    <col min="16217" max="16217" width="1.109375" style="79" customWidth="1"/>
    <col min="16218" max="16225" width="0" style="79" hidden="1" customWidth="1"/>
    <col min="16226" max="16226" width="2.33203125" style="79" customWidth="1"/>
    <col min="16227" max="16250" width="0" style="79" hidden="1" customWidth="1"/>
    <col min="16251" max="16251" width="0.33203125" style="79" customWidth="1"/>
    <col min="16252" max="16258" width="0" style="79" hidden="1" customWidth="1"/>
    <col min="16259" max="16384" width="10" style="79"/>
  </cols>
  <sheetData>
    <row r="1" spans="1:44" ht="13.5" customHeight="1" thickTop="1" x14ac:dyDescent="0.25">
      <c r="C1" s="154" t="s">
        <v>56</v>
      </c>
      <c r="D1" s="155"/>
      <c r="E1" s="155"/>
      <c r="F1" s="155"/>
      <c r="G1" s="155"/>
      <c r="H1" s="155"/>
      <c r="I1" s="155"/>
      <c r="J1" s="156"/>
    </row>
    <row r="2" spans="1:44" x14ac:dyDescent="0.25">
      <c r="C2" s="157" t="s">
        <v>57</v>
      </c>
      <c r="D2" s="158"/>
      <c r="E2" s="158"/>
      <c r="F2" s="158"/>
      <c r="G2" s="158"/>
      <c r="H2" s="158"/>
      <c r="I2" s="158"/>
      <c r="J2" s="159"/>
    </row>
    <row r="3" spans="1:44" x14ac:dyDescent="0.25">
      <c r="C3" s="157" t="s">
        <v>58</v>
      </c>
      <c r="D3" s="158"/>
      <c r="E3" s="158"/>
      <c r="F3" s="158"/>
      <c r="G3" s="158"/>
      <c r="H3" s="158"/>
      <c r="I3" s="158"/>
      <c r="J3" s="159"/>
      <c r="AR3" s="79" t="s">
        <v>3</v>
      </c>
    </row>
    <row r="4" spans="1:44" ht="14.7" customHeight="1" thickBot="1" x14ac:dyDescent="0.3">
      <c r="C4" s="160" t="s">
        <v>2</v>
      </c>
      <c r="D4" s="161"/>
      <c r="E4" s="161"/>
      <c r="F4" s="161"/>
      <c r="G4" s="161"/>
      <c r="H4" s="161"/>
      <c r="I4" s="161"/>
      <c r="J4" s="162"/>
    </row>
    <row r="5" spans="1:44" ht="13.8" thickTop="1" x14ac:dyDescent="0.25">
      <c r="C5" s="163"/>
      <c r="D5" s="164"/>
      <c r="E5" s="164"/>
      <c r="F5" s="164"/>
      <c r="G5" s="164"/>
      <c r="H5" s="164"/>
      <c r="I5" s="164"/>
      <c r="J5" s="165"/>
    </row>
    <row r="6" spans="1:44" x14ac:dyDescent="0.25">
      <c r="C6" s="81"/>
      <c r="D6" s="82"/>
      <c r="E6" s="82"/>
      <c r="F6" s="82"/>
      <c r="G6" s="83" t="s">
        <v>59</v>
      </c>
      <c r="H6" s="84"/>
      <c r="I6" s="85"/>
      <c r="J6" s="86"/>
    </row>
    <row r="7" spans="1:44" x14ac:dyDescent="0.25">
      <c r="A7" s="87"/>
      <c r="B7" s="87"/>
      <c r="C7" s="88" t="s">
        <v>60</v>
      </c>
      <c r="D7" s="89">
        <v>2025</v>
      </c>
      <c r="E7" s="90"/>
      <c r="F7" s="89">
        <v>2024</v>
      </c>
      <c r="G7" s="90"/>
      <c r="H7" s="91" t="s">
        <v>6</v>
      </c>
      <c r="I7" s="92"/>
      <c r="J7" s="93" t="s">
        <v>61</v>
      </c>
    </row>
    <row r="8" spans="1:44" x14ac:dyDescent="0.25">
      <c r="C8" s="94"/>
      <c r="D8" s="95"/>
      <c r="E8" s="95"/>
      <c r="F8" s="95"/>
      <c r="G8" s="95"/>
      <c r="J8" s="97"/>
      <c r="L8" s="44"/>
      <c r="M8" s="44"/>
    </row>
    <row r="9" spans="1:44" x14ac:dyDescent="0.25">
      <c r="A9" s="80"/>
      <c r="C9" s="98" t="s">
        <v>62</v>
      </c>
      <c r="D9" s="99">
        <v>28715.752929999999</v>
      </c>
      <c r="E9" s="99"/>
      <c r="F9" s="99">
        <v>32998.172689999999</v>
      </c>
      <c r="G9" s="99"/>
      <c r="H9" s="100">
        <f>D9-F9</f>
        <v>-4282.4197600000007</v>
      </c>
      <c r="I9" s="100"/>
      <c r="J9" s="101">
        <f>H9/F9*100</f>
        <v>-12.977748193001535</v>
      </c>
    </row>
    <row r="10" spans="1:44" ht="15.75" hidden="1" customHeight="1" x14ac:dyDescent="0.25">
      <c r="A10" s="80"/>
      <c r="C10" s="98"/>
      <c r="D10" s="99"/>
      <c r="E10" s="99"/>
      <c r="F10" s="99"/>
      <c r="G10" s="99"/>
      <c r="H10" s="100"/>
      <c r="I10" s="100"/>
      <c r="J10" s="101"/>
    </row>
    <row r="11" spans="1:44" x14ac:dyDescent="0.25">
      <c r="A11" s="80"/>
      <c r="C11" s="98" t="s">
        <v>12</v>
      </c>
      <c r="D11" s="99">
        <v>11162.515140000001</v>
      </c>
      <c r="E11" s="99"/>
      <c r="F11" s="99">
        <v>7749.3083799999995</v>
      </c>
      <c r="G11" s="99"/>
      <c r="H11" s="100">
        <f>D11-F11</f>
        <v>3413.2067600000019</v>
      </c>
      <c r="I11" s="100"/>
      <c r="J11" s="101">
        <f>H11/F11*100</f>
        <v>44.045308208524311</v>
      </c>
    </row>
    <row r="12" spans="1:44" x14ac:dyDescent="0.25">
      <c r="A12" s="80"/>
      <c r="C12" s="98" t="s">
        <v>63</v>
      </c>
      <c r="D12" s="99">
        <v>106.81801</v>
      </c>
      <c r="E12" s="99"/>
      <c r="F12" s="99">
        <v>100.68142999999999</v>
      </c>
      <c r="G12" s="99"/>
      <c r="H12" s="100">
        <f>D12-F12</f>
        <v>6.1365800000000092</v>
      </c>
      <c r="I12" s="100"/>
      <c r="J12" s="101">
        <f>H12/F12*100</f>
        <v>6.0950465244683256</v>
      </c>
    </row>
    <row r="13" spans="1:44" x14ac:dyDescent="0.25">
      <c r="A13" s="80"/>
      <c r="C13" s="98" t="s">
        <v>64</v>
      </c>
      <c r="D13" s="99">
        <v>6391.3873899999999</v>
      </c>
      <c r="E13" s="99"/>
      <c r="F13" s="99">
        <v>1889.5638899999999</v>
      </c>
      <c r="G13" s="99"/>
      <c r="H13" s="100">
        <f>D13-F13</f>
        <v>4501.8235000000004</v>
      </c>
      <c r="I13" s="100"/>
      <c r="J13" s="101">
        <f>H13/F13*100</f>
        <v>238.24669405594966</v>
      </c>
    </row>
    <row r="14" spans="1:44" ht="6.75" customHeight="1" x14ac:dyDescent="0.25">
      <c r="C14" s="81"/>
      <c r="J14" s="97"/>
    </row>
    <row r="15" spans="1:44" ht="12.6" customHeight="1" x14ac:dyDescent="0.25">
      <c r="C15" s="81"/>
      <c r="D15" s="102">
        <f>SUM(D9:D13)</f>
        <v>46376.473469999997</v>
      </c>
      <c r="E15" s="83"/>
      <c r="F15" s="102">
        <f>SUM(F9:F13)</f>
        <v>42737.726389999996</v>
      </c>
      <c r="G15" s="83"/>
      <c r="H15" s="103">
        <f>D15-F15</f>
        <v>3638.747080000001</v>
      </c>
      <c r="I15" s="104"/>
      <c r="J15" s="105">
        <f>H15/F15*100</f>
        <v>8.514133500680126</v>
      </c>
      <c r="K15" s="99"/>
    </row>
    <row r="16" spans="1:44" ht="6.6" customHeight="1" x14ac:dyDescent="0.25">
      <c r="C16" s="81"/>
      <c r="J16" s="97"/>
    </row>
    <row r="17" spans="1:11" ht="8.25" customHeight="1" x14ac:dyDescent="0.25">
      <c r="C17" s="81"/>
      <c r="J17" s="97"/>
    </row>
    <row r="18" spans="1:11" ht="12.75" customHeight="1" x14ac:dyDescent="0.25">
      <c r="C18" s="88" t="s">
        <v>65</v>
      </c>
      <c r="D18" s="95"/>
      <c r="E18" s="95"/>
      <c r="F18" s="95"/>
      <c r="G18" s="95"/>
      <c r="J18" s="97"/>
    </row>
    <row r="19" spans="1:11" ht="6" customHeight="1" x14ac:dyDescent="0.25">
      <c r="C19" s="81"/>
      <c r="J19" s="97"/>
    </row>
    <row r="20" spans="1:11" ht="13.5" customHeight="1" x14ac:dyDescent="0.25">
      <c r="A20" s="80"/>
      <c r="C20" s="81" t="s">
        <v>29</v>
      </c>
      <c r="D20" s="99">
        <v>344.43405999999999</v>
      </c>
      <c r="F20" s="99">
        <v>152.05101000000002</v>
      </c>
      <c r="H20" s="100">
        <f t="shared" ref="H20:H26" si="0">D20-F20</f>
        <v>192.38304999999997</v>
      </c>
      <c r="J20" s="101">
        <f>H20/F20*100</f>
        <v>126.52533514903975</v>
      </c>
    </row>
    <row r="21" spans="1:11" ht="15.6" customHeight="1" x14ac:dyDescent="0.25">
      <c r="A21" s="80"/>
      <c r="C21" s="98" t="s">
        <v>66</v>
      </c>
      <c r="D21" s="99">
        <v>12006.390519999999</v>
      </c>
      <c r="E21" s="99"/>
      <c r="F21" s="99">
        <v>9685.6145299999989</v>
      </c>
      <c r="G21" s="99"/>
      <c r="H21" s="100">
        <f t="shared" si="0"/>
        <v>2320.7759900000001</v>
      </c>
      <c r="I21" s="100"/>
      <c r="J21" s="101">
        <f>H21/F21*100</f>
        <v>23.961060837303428</v>
      </c>
    </row>
    <row r="22" spans="1:11" x14ac:dyDescent="0.25">
      <c r="A22" s="80"/>
      <c r="C22" s="98" t="s">
        <v>67</v>
      </c>
      <c r="D22" s="99">
        <v>1074.5734</v>
      </c>
      <c r="E22" s="99"/>
      <c r="F22" s="99">
        <v>800.11239999999998</v>
      </c>
      <c r="G22" s="99"/>
      <c r="H22" s="100">
        <f t="shared" si="0"/>
        <v>274.46100000000001</v>
      </c>
      <c r="I22" s="100"/>
      <c r="J22" s="101">
        <f>IFERROR(H22/F22*100,0)</f>
        <v>34.302805455833457</v>
      </c>
    </row>
    <row r="23" spans="1:11" x14ac:dyDescent="0.25">
      <c r="A23" s="80"/>
      <c r="C23" s="98" t="s">
        <v>37</v>
      </c>
      <c r="D23" s="99">
        <v>56.914529999999999</v>
      </c>
      <c r="E23" s="99"/>
      <c r="F23" s="99">
        <v>408.06446</v>
      </c>
      <c r="G23" s="99"/>
      <c r="H23" s="100">
        <f t="shared" si="0"/>
        <v>-351.14992999999998</v>
      </c>
      <c r="I23" s="100"/>
      <c r="J23" s="101">
        <f>IFERROR(H23/F23*100,0)</f>
        <v>-86.05256385228941</v>
      </c>
    </row>
    <row r="24" spans="1:11" hidden="1" x14ac:dyDescent="0.25">
      <c r="A24" s="80"/>
      <c r="C24" s="98" t="s">
        <v>68</v>
      </c>
      <c r="D24" s="99">
        <v>650.94506999999999</v>
      </c>
      <c r="E24" s="99"/>
      <c r="F24" s="99">
        <v>0</v>
      </c>
      <c r="G24" s="99"/>
      <c r="H24" s="100">
        <f>D24-F24</f>
        <v>650.94506999999999</v>
      </c>
      <c r="I24" s="100"/>
      <c r="J24" s="101">
        <f>IFERROR(H24/F24*100,0)</f>
        <v>0</v>
      </c>
    </row>
    <row r="25" spans="1:11" x14ac:dyDescent="0.25">
      <c r="A25" s="80"/>
      <c r="C25" s="98" t="s">
        <v>69</v>
      </c>
      <c r="D25" s="99">
        <v>277.64699000000002</v>
      </c>
      <c r="E25" s="99"/>
      <c r="F25" s="99">
        <v>140.85974999999999</v>
      </c>
      <c r="G25" s="99"/>
      <c r="H25" s="100">
        <f t="shared" si="0"/>
        <v>136.78724000000003</v>
      </c>
      <c r="I25" s="100"/>
      <c r="J25" s="101">
        <f>IFERROR(H25/F25*100,0)</f>
        <v>97.10881923331543</v>
      </c>
    </row>
    <row r="26" spans="1:11" x14ac:dyDescent="0.25">
      <c r="C26" s="98"/>
      <c r="D26" s="106">
        <f>SUM(D20:D25)</f>
        <v>14410.904569999997</v>
      </c>
      <c r="E26" s="83"/>
      <c r="F26" s="106">
        <f>SUM(F20:F25)</f>
        <v>11186.702149999997</v>
      </c>
      <c r="G26" s="83"/>
      <c r="H26" s="107">
        <f t="shared" si="0"/>
        <v>3224.2024199999996</v>
      </c>
      <c r="I26" s="104"/>
      <c r="J26" s="108">
        <f>H26/F26*100</f>
        <v>28.821741892895581</v>
      </c>
      <c r="K26" s="99"/>
    </row>
    <row r="27" spans="1:11" ht="8.25" customHeight="1" x14ac:dyDescent="0.25">
      <c r="C27" s="98"/>
      <c r="D27" s="99"/>
      <c r="E27" s="99"/>
      <c r="F27" s="99"/>
      <c r="G27" s="99"/>
      <c r="H27" s="100"/>
      <c r="I27" s="100"/>
      <c r="J27" s="101"/>
    </row>
    <row r="28" spans="1:11" ht="29.7" customHeight="1" x14ac:dyDescent="0.25">
      <c r="A28" s="80"/>
      <c r="C28" s="109" t="s">
        <v>70</v>
      </c>
      <c r="D28" s="99">
        <v>0</v>
      </c>
      <c r="F28" s="99">
        <v>226.09242</v>
      </c>
      <c r="H28" s="100">
        <f>D28-F28</f>
        <v>-226.09242</v>
      </c>
      <c r="J28" s="101">
        <v>100</v>
      </c>
    </row>
    <row r="29" spans="1:11" x14ac:dyDescent="0.25">
      <c r="C29" s="81"/>
      <c r="D29" s="102">
        <f>SUM(D26:D28)</f>
        <v>14410.904569999997</v>
      </c>
      <c r="E29" s="83"/>
      <c r="F29" s="102">
        <f>SUM(F26:F28)</f>
        <v>11412.794569999998</v>
      </c>
      <c r="G29" s="83"/>
      <c r="H29" s="103">
        <f>D29-F29</f>
        <v>2998.1099999999988</v>
      </c>
      <c r="I29" s="104"/>
      <c r="J29" s="105">
        <f>H29/F29*100</f>
        <v>26.269727204946957</v>
      </c>
      <c r="K29" s="99"/>
    </row>
    <row r="30" spans="1:11" ht="8.25" customHeight="1" x14ac:dyDescent="0.25">
      <c r="C30" s="81"/>
      <c r="J30" s="97"/>
    </row>
    <row r="31" spans="1:11" ht="15.6" customHeight="1" x14ac:dyDescent="0.25">
      <c r="C31" s="110" t="s">
        <v>71</v>
      </c>
      <c r="D31" s="111">
        <f>+D15-D29</f>
        <v>31965.568899999998</v>
      </c>
      <c r="E31" s="111"/>
      <c r="F31" s="111">
        <f>+F15-F29</f>
        <v>31324.931819999998</v>
      </c>
      <c r="G31" s="111"/>
      <c r="H31" s="104">
        <f>D31-F31</f>
        <v>640.63708000000042</v>
      </c>
      <c r="I31" s="104"/>
      <c r="J31" s="112">
        <f>H31/F31*100</f>
        <v>2.0451347944865228</v>
      </c>
      <c r="K31" s="113"/>
    </row>
    <row r="32" spans="1:11" ht="12" customHeight="1" x14ac:dyDescent="0.25">
      <c r="C32" s="114"/>
      <c r="D32" s="115"/>
      <c r="E32" s="115"/>
      <c r="F32" s="115"/>
      <c r="G32" s="115"/>
      <c r="J32" s="97"/>
    </row>
    <row r="33" spans="1:14" ht="15" customHeight="1" x14ac:dyDescent="0.25">
      <c r="A33" s="80"/>
      <c r="C33" s="121" t="s">
        <v>72</v>
      </c>
      <c r="D33" s="99">
        <v>22317.26468</v>
      </c>
      <c r="E33" s="100"/>
      <c r="F33" s="99">
        <v>19548.970430000001</v>
      </c>
      <c r="G33" s="100"/>
      <c r="H33" s="100">
        <f>D33-F33</f>
        <v>2768.294249999999</v>
      </c>
      <c r="I33" s="100"/>
      <c r="J33" s="101">
        <f>H33/F33*100</f>
        <v>14.160818647266218</v>
      </c>
    </row>
    <row r="34" spans="1:14" ht="12" customHeight="1" x14ac:dyDescent="0.25">
      <c r="C34" s="117"/>
      <c r="D34" s="100"/>
      <c r="E34" s="100"/>
      <c r="F34" s="100"/>
      <c r="G34" s="100"/>
      <c r="J34" s="97"/>
      <c r="M34" s="118"/>
    </row>
    <row r="35" spans="1:14" ht="14.25" customHeight="1" x14ac:dyDescent="0.25">
      <c r="A35" s="80"/>
      <c r="C35" s="121" t="s">
        <v>73</v>
      </c>
      <c r="D35" s="99">
        <v>10793.47681</v>
      </c>
      <c r="E35" s="100"/>
      <c r="F35" s="99">
        <v>10173.0355</v>
      </c>
      <c r="G35" s="100"/>
      <c r="H35" s="100">
        <f>D35-F35</f>
        <v>620.44131000000016</v>
      </c>
      <c r="I35" s="100"/>
      <c r="J35" s="101">
        <f>H35/F35*100</f>
        <v>6.0988808109437951</v>
      </c>
      <c r="M35" s="118"/>
    </row>
    <row r="36" spans="1:14" ht="14.25" customHeight="1" x14ac:dyDescent="0.25">
      <c r="C36" s="116"/>
      <c r="D36" s="99"/>
      <c r="E36" s="100"/>
      <c r="F36" s="99"/>
      <c r="G36" s="100"/>
      <c r="H36" s="100"/>
      <c r="I36" s="100"/>
      <c r="J36" s="101"/>
      <c r="M36" s="118"/>
      <c r="N36" s="118"/>
    </row>
    <row r="37" spans="1:14" ht="14.25" customHeight="1" x14ac:dyDescent="0.25">
      <c r="C37" s="110" t="s">
        <v>74</v>
      </c>
      <c r="D37" s="119">
        <f>SUM(D33-D35)</f>
        <v>11523.78787</v>
      </c>
      <c r="E37" s="104"/>
      <c r="F37" s="119">
        <f>SUM(F33-F35)</f>
        <v>9375.9349300000013</v>
      </c>
      <c r="G37" s="104"/>
      <c r="H37" s="119">
        <f>SUM(H33-H35)</f>
        <v>2147.8529399999989</v>
      </c>
      <c r="I37" s="104"/>
      <c r="J37" s="112">
        <f>H37/F37*100</f>
        <v>22.908146825204113</v>
      </c>
    </row>
    <row r="38" spans="1:14" ht="14.25" customHeight="1" x14ac:dyDescent="0.25">
      <c r="C38" s="121"/>
      <c r="D38" s="119"/>
      <c r="E38" s="104"/>
      <c r="F38" s="119"/>
      <c r="G38" s="104"/>
      <c r="H38" s="119"/>
      <c r="I38" s="104"/>
      <c r="J38" s="101"/>
      <c r="N38" s="118"/>
    </row>
    <row r="39" spans="1:14" ht="15" customHeight="1" x14ac:dyDescent="0.25">
      <c r="A39" s="80"/>
      <c r="C39" s="121" t="s">
        <v>75</v>
      </c>
      <c r="D39" s="99">
        <v>1181.6028899999999</v>
      </c>
      <c r="E39" s="100"/>
      <c r="F39" s="99">
        <v>1105.18977</v>
      </c>
      <c r="G39" s="100"/>
      <c r="H39" s="100">
        <f>D39-F39</f>
        <v>76.413119999999935</v>
      </c>
      <c r="I39" s="100"/>
      <c r="J39" s="101">
        <f>H39/F39*100</f>
        <v>6.9140270815210263</v>
      </c>
    </row>
    <row r="40" spans="1:14" ht="13.2" customHeight="1" x14ac:dyDescent="0.25">
      <c r="C40" s="117"/>
      <c r="D40" s="100"/>
      <c r="E40" s="100"/>
      <c r="F40" s="100"/>
      <c r="G40" s="100"/>
      <c r="J40" s="97"/>
      <c r="L40" s="1"/>
      <c r="M40" s="1"/>
      <c r="N40" s="120"/>
    </row>
    <row r="41" spans="1:14" ht="15" customHeight="1" x14ac:dyDescent="0.25">
      <c r="A41" s="80"/>
      <c r="C41" s="121" t="s">
        <v>76</v>
      </c>
      <c r="D41" s="91">
        <v>11242.97726</v>
      </c>
      <c r="E41" s="83"/>
      <c r="F41" s="91">
        <v>10989.260020000002</v>
      </c>
      <c r="G41" s="83"/>
      <c r="H41" s="122">
        <f>D41-F41</f>
        <v>253.71723999999813</v>
      </c>
      <c r="I41" s="104"/>
      <c r="J41" s="123">
        <f>H41/F41*100</f>
        <v>2.3087745629664163</v>
      </c>
      <c r="L41" s="1"/>
      <c r="M41" s="1"/>
      <c r="N41" s="1"/>
    </row>
    <row r="42" spans="1:14" ht="15" customHeight="1" x14ac:dyDescent="0.25">
      <c r="C42" s="98" t="s">
        <v>77</v>
      </c>
      <c r="D42" s="99">
        <v>10180.799999999999</v>
      </c>
      <c r="E42" s="99">
        <v>3669</v>
      </c>
      <c r="F42" s="99">
        <v>10008.1</v>
      </c>
      <c r="G42" s="99"/>
      <c r="H42" s="100">
        <f>D42-F42</f>
        <v>172.69999999999891</v>
      </c>
      <c r="J42" s="101">
        <f>H42/F42*100</f>
        <v>1.7256022621676332</v>
      </c>
      <c r="L42" s="1"/>
      <c r="M42" s="1"/>
      <c r="N42" s="1"/>
    </row>
    <row r="43" spans="1:14" ht="15" customHeight="1" x14ac:dyDescent="0.25">
      <c r="C43" s="98" t="s">
        <v>78</v>
      </c>
      <c r="D43" s="99">
        <v>642.9</v>
      </c>
      <c r="E43" s="99">
        <v>146.1</v>
      </c>
      <c r="F43" s="99">
        <v>743.1</v>
      </c>
      <c r="G43" s="99"/>
      <c r="H43" s="100">
        <f>D43-F43</f>
        <v>-100.20000000000005</v>
      </c>
      <c r="J43" s="101">
        <f>H43/F43*100</f>
        <v>-13.484053290270495</v>
      </c>
      <c r="L43" s="1"/>
      <c r="M43" s="1"/>
      <c r="N43" s="1"/>
    </row>
    <row r="44" spans="1:14" x14ac:dyDescent="0.25">
      <c r="A44" s="80"/>
      <c r="C44" s="121" t="s">
        <v>79</v>
      </c>
      <c r="D44" s="99">
        <v>419.3</v>
      </c>
      <c r="E44" s="100">
        <v>57.7</v>
      </c>
      <c r="F44" s="99">
        <v>238.1</v>
      </c>
      <c r="G44" s="100"/>
      <c r="H44" s="100">
        <f>D44-F44</f>
        <v>181.20000000000002</v>
      </c>
      <c r="I44" s="100"/>
      <c r="J44" s="101">
        <f>H44/F44*100</f>
        <v>76.102477950440999</v>
      </c>
      <c r="L44" s="124"/>
    </row>
    <row r="45" spans="1:14" ht="15" hidden="1" customHeight="1" x14ac:dyDescent="0.25">
      <c r="C45" s="125"/>
      <c r="D45" s="126"/>
      <c r="E45" s="111"/>
      <c r="F45" s="126"/>
      <c r="G45" s="111"/>
      <c r="H45" s="107"/>
      <c r="I45" s="104"/>
      <c r="J45" s="108"/>
      <c r="K45" s="113"/>
      <c r="L45" s="1"/>
      <c r="M45" s="1"/>
      <c r="N45" s="1"/>
    </row>
    <row r="46" spans="1:14" ht="14.25" hidden="1" customHeight="1" x14ac:dyDescent="0.25">
      <c r="C46" s="81"/>
      <c r="D46" s="102"/>
      <c r="E46" s="83"/>
      <c r="F46" s="102"/>
      <c r="G46" s="83"/>
      <c r="H46" s="103"/>
      <c r="I46" s="104"/>
      <c r="J46" s="105"/>
      <c r="K46" s="99"/>
    </row>
    <row r="47" spans="1:14" ht="7.5" hidden="1" customHeight="1" x14ac:dyDescent="0.25">
      <c r="C47" s="81"/>
      <c r="D47" s="99"/>
      <c r="E47" s="99"/>
      <c r="F47" s="99"/>
      <c r="G47" s="99"/>
      <c r="J47" s="97"/>
    </row>
    <row r="48" spans="1:14" ht="7.5" customHeight="1" x14ac:dyDescent="0.25">
      <c r="C48" s="81"/>
      <c r="D48" s="99"/>
      <c r="E48" s="99"/>
      <c r="F48" s="99"/>
      <c r="G48" s="99"/>
      <c r="J48" s="97"/>
    </row>
    <row r="49" spans="1:12" x14ac:dyDescent="0.25">
      <c r="C49" s="110" t="s">
        <v>80</v>
      </c>
      <c r="D49" s="111">
        <f>+D31+D37+D39-D41</f>
        <v>33427.982400000001</v>
      </c>
      <c r="E49" s="111"/>
      <c r="F49" s="111">
        <f>+F31+F37+F39-F41</f>
        <v>30816.796499999997</v>
      </c>
      <c r="G49" s="111"/>
      <c r="H49" s="104">
        <f>D49-F49</f>
        <v>2611.185900000004</v>
      </c>
      <c r="I49" s="104"/>
      <c r="J49" s="112">
        <f>H49/F49*100</f>
        <v>8.4732554858516984</v>
      </c>
      <c r="K49" s="113"/>
    </row>
    <row r="50" spans="1:12" x14ac:dyDescent="0.25">
      <c r="A50" s="80"/>
      <c r="C50" s="117" t="s">
        <v>81</v>
      </c>
      <c r="D50" s="99">
        <v>5280.0609000000004</v>
      </c>
      <c r="E50" s="100"/>
      <c r="F50" s="99">
        <v>4038.68912</v>
      </c>
      <c r="G50" s="100"/>
      <c r="H50" s="100">
        <f>D50-F50</f>
        <v>1241.3717800000004</v>
      </c>
      <c r="I50" s="100"/>
      <c r="J50" s="101">
        <f>H50/F50*100</f>
        <v>30.736997652347164</v>
      </c>
    </row>
    <row r="51" spans="1:12" x14ac:dyDescent="0.25">
      <c r="C51" s="117"/>
      <c r="D51" s="99"/>
      <c r="E51" s="100"/>
      <c r="F51" s="99"/>
      <c r="G51" s="100"/>
      <c r="H51" s="100"/>
      <c r="I51" s="100"/>
      <c r="J51" s="101"/>
    </row>
    <row r="52" spans="1:12" ht="13.8" thickBot="1" x14ac:dyDescent="0.3">
      <c r="C52" s="127" t="s">
        <v>82</v>
      </c>
      <c r="D52" s="128">
        <f>SUM(D49-D50-D51)</f>
        <v>28147.9215</v>
      </c>
      <c r="E52" s="104"/>
      <c r="F52" s="128">
        <f>SUM(F49-F50-F51)</f>
        <v>26778.107379999998</v>
      </c>
      <c r="G52" s="104"/>
      <c r="H52" s="128">
        <f>SUM(H49-H50)</f>
        <v>1369.8141200000036</v>
      </c>
      <c r="I52" s="104"/>
      <c r="J52" s="129">
        <f>H52/F52*100</f>
        <v>5.1154254502059722</v>
      </c>
      <c r="K52" s="100"/>
    </row>
    <row r="53" spans="1:12" ht="13.8" hidden="1" thickTop="1" x14ac:dyDescent="0.25">
      <c r="C53" s="117" t="s">
        <v>83</v>
      </c>
      <c r="D53" s="130"/>
      <c r="E53" s="130"/>
      <c r="F53" s="130"/>
      <c r="G53" s="100"/>
      <c r="H53" s="100">
        <f>D53-F53</f>
        <v>0</v>
      </c>
      <c r="I53" s="100"/>
      <c r="J53" s="101" t="e">
        <f>H53/F53*100</f>
        <v>#DIV/0!</v>
      </c>
      <c r="L53" s="79">
        <f>+D52*0.2</f>
        <v>5629.5843000000004</v>
      </c>
    </row>
    <row r="54" spans="1:12" ht="14.4" hidden="1" thickTop="1" thickBot="1" x14ac:dyDescent="0.3">
      <c r="C54" s="117" t="s">
        <v>84</v>
      </c>
      <c r="D54" s="131">
        <f>SUM(D52-D53)</f>
        <v>28147.9215</v>
      </c>
      <c r="E54" s="113"/>
      <c r="F54" s="131">
        <f>SUM(F52-F53)</f>
        <v>26778.107379999998</v>
      </c>
      <c r="G54" s="99"/>
      <c r="H54" s="131">
        <f>SUM(H52-H53)</f>
        <v>1369.8141200000036</v>
      </c>
      <c r="I54" s="100"/>
      <c r="J54" s="129">
        <f>H54/F54*100</f>
        <v>5.1154254502059722</v>
      </c>
    </row>
    <row r="55" spans="1:12" ht="14.4" thickTop="1" thickBot="1" x14ac:dyDescent="0.3">
      <c r="C55" s="132"/>
      <c r="D55" s="133"/>
      <c r="E55" s="133"/>
      <c r="F55" s="133"/>
      <c r="G55" s="133"/>
      <c r="H55" s="134"/>
      <c r="I55" s="134"/>
      <c r="J55" s="135"/>
    </row>
    <row r="56" spans="1:12" ht="9.75" customHeight="1" thickTop="1" x14ac:dyDescent="0.25">
      <c r="C56" s="117"/>
      <c r="D56" s="100"/>
      <c r="E56" s="100"/>
      <c r="F56" s="100"/>
      <c r="G56" s="100"/>
      <c r="J56" s="97"/>
    </row>
    <row r="57" spans="1:12" ht="14.25" customHeight="1" x14ac:dyDescent="0.25">
      <c r="C57" s="136"/>
      <c r="D57" s="137"/>
      <c r="E57" s="137"/>
      <c r="F57" s="137"/>
      <c r="G57" s="137"/>
      <c r="J57" s="138"/>
    </row>
    <row r="58" spans="1:12" ht="13.8" thickBot="1" x14ac:dyDescent="0.3">
      <c r="C58" s="139"/>
      <c r="D58" s="140"/>
      <c r="E58" s="140"/>
      <c r="F58" s="140"/>
      <c r="G58" s="140"/>
      <c r="H58" s="134"/>
      <c r="I58" s="134"/>
      <c r="J58" s="135"/>
    </row>
    <row r="59" spans="1:12" ht="11.7" customHeight="1" thickTop="1" x14ac:dyDescent="0.25">
      <c r="D59" s="137"/>
      <c r="E59" s="137"/>
      <c r="F59" s="137"/>
      <c r="G59" s="137"/>
    </row>
    <row r="60" spans="1:12" x14ac:dyDescent="0.25">
      <c r="D60" s="137"/>
      <c r="E60" s="137"/>
      <c r="F60" s="137"/>
      <c r="G60" s="137"/>
    </row>
  </sheetData>
  <mergeCells count="5">
    <mergeCell ref="C1:J1"/>
    <mergeCell ref="C2:J2"/>
    <mergeCell ref="C3:J3"/>
    <mergeCell ref="C4:J4"/>
    <mergeCell ref="C5:J5"/>
  </mergeCells>
  <pageMargins left="0.59055118110236227" right="0.39370078740157483" top="0.74803149606299213" bottom="0.98425196850393704" header="0.51181102362204722" footer="0.51181102362204722"/>
  <pageSetup scale="91" fitToHeight="0" orientation="portrait" r:id="rId1"/>
  <headerFooter alignWithMargins="0">
    <oddFooter>&amp;LMCASTANEDA/DCONT/GP/DFO&amp;RPagina  2</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BALANCE NOV 2025-2024</vt:lpstr>
      <vt:lpstr>ESTAD.RESULT. NOV 2025-2024</vt:lpstr>
      <vt:lpstr>'BALANCE NOV 2025-2024'!Área_de_impresión</vt:lpstr>
      <vt:lpstr>'ESTAD.RESULT. NOV 2025-2024'!Área_de_impresión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Neón Castaneda Rivas</dc:creator>
  <cp:lastModifiedBy>Yenci Mireya Sarceño Jiménez</cp:lastModifiedBy>
  <dcterms:created xsi:type="dcterms:W3CDTF">2025-12-08T21:29:04Z</dcterms:created>
  <dcterms:modified xsi:type="dcterms:W3CDTF">2025-12-09T16:25:39Z</dcterms:modified>
</cp:coreProperties>
</file>