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fernando_ilovares_grupoemco_com/Documents/Escritorio/Back up FI/Grupo EMCO/DIVISION ACERO/ALUTECH/ALUTECH EL SALVADOR/Emision de Bonos/Bolsa de El Salvador/Reportes Regulatorios/Mensuales/2025/"/>
    </mc:Choice>
  </mc:AlternateContent>
  <xr:revisionPtr revIDLastSave="0" documentId="8_{096A33B0-0AEF-411C-B538-95D7904FF862}" xr6:coauthVersionLast="47" xr6:coauthVersionMax="47" xr10:uidLastSave="{00000000-0000-0000-0000-000000000000}"/>
  <bookViews>
    <workbookView xWindow="-110" yWindow="-110" windowWidth="19420" windowHeight="10300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I51" i="2"/>
  <c r="I42" i="2"/>
  <c r="I18" i="2"/>
  <c r="J18" i="2" s="1"/>
  <c r="I30" i="2"/>
  <c r="J30" i="2" s="1"/>
  <c r="J61" i="2"/>
  <c r="J60" i="2"/>
  <c r="J59" i="2"/>
  <c r="J58" i="2"/>
  <c r="J57" i="2"/>
  <c r="J56" i="2"/>
  <c r="J55" i="2"/>
  <c r="J50" i="2"/>
  <c r="J49" i="2"/>
  <c r="J48" i="2"/>
  <c r="J47" i="2"/>
  <c r="J46" i="2"/>
  <c r="J45" i="2"/>
  <c r="J41" i="2"/>
  <c r="J40" i="2"/>
  <c r="J39" i="2"/>
  <c r="J38" i="2"/>
  <c r="J37" i="2"/>
  <c r="J36" i="2"/>
  <c r="J35" i="2"/>
  <c r="J29" i="2"/>
  <c r="J28" i="2"/>
  <c r="J27" i="2"/>
  <c r="J26" i="2"/>
  <c r="J25" i="2"/>
  <c r="J24" i="2"/>
  <c r="J23" i="2"/>
  <c r="J22" i="2"/>
  <c r="J21" i="2"/>
  <c r="J17" i="2"/>
  <c r="J16" i="2"/>
  <c r="J15" i="2"/>
  <c r="J14" i="2"/>
  <c r="J13" i="2"/>
  <c r="J12" i="2"/>
  <c r="J11" i="2"/>
  <c r="K63" i="2"/>
  <c r="K61" i="2"/>
  <c r="K51" i="2"/>
  <c r="K42" i="2"/>
  <c r="K52" i="2" s="1"/>
  <c r="K64" i="2" s="1"/>
  <c r="K66" i="2" s="1"/>
  <c r="K30" i="2"/>
  <c r="K18" i="2"/>
  <c r="K31" i="2" s="1"/>
  <c r="J42" i="2" l="1"/>
  <c r="J51" i="2"/>
  <c r="J11" i="1"/>
  <c r="K11" i="1" s="1"/>
  <c r="I52" i="2" l="1"/>
  <c r="J52" i="2" s="1"/>
  <c r="I31" i="2"/>
  <c r="J31" i="2" s="1"/>
  <c r="J17" i="1" l="1"/>
  <c r="J21" i="1" l="1"/>
  <c r="K21" i="1" s="1"/>
  <c r="K17" i="1"/>
  <c r="J25" i="1" l="1"/>
  <c r="K25" i="1" l="1"/>
  <c r="J62" i="2" l="1"/>
  <c r="I63" i="2"/>
  <c r="J63" i="2" l="1"/>
  <c r="I64" i="2"/>
  <c r="J64" i="2" l="1"/>
</calcChain>
</file>

<file path=xl/sharedStrings.xml><?xml version="1.0" encoding="utf-8"?>
<sst xmlns="http://schemas.openxmlformats.org/spreadsheetml/2006/main" count="95" uniqueCount="74">
  <si>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</si>
  <si>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</si>
  <si>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</si>
  <si>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</si>
  <si>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</si>
  <si>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</si>
  <si>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</si>
  <si>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</si>
  <si>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</si>
  <si>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</si>
  <si>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</si>
  <si>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</si>
  <si>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</si>
  <si>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</si>
  <si>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</si>
  <si>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Otros Ingresos (Gastos)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</si>
  <si>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</si>
  <si>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</si>
  <si>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</si>
  <si>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</si>
  <si>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</si>
  <si>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</si>
  <si>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</si>
  <si>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</si>
  <si>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</si>
  <si>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</si>
  <si>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</si>
  <si>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</si>
  <si>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</si>
  <si>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</si>
  <si>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</si>
  <si>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</si>
  <si>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</si>
  <si>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</si>
  <si>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</si>
  <si>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</si>
  <si>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</si>
  <si>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</si>
  <si>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</si>
  <si>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</si>
  <si>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</si>
  <si>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</si>
  <si>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</si>
  <si>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</si>
  <si>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</si>
  <si>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</si>
  <si>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</si>
  <si>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</si>
  <si>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</si>
  <si>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</si>
  <si>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</si>
  <si>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</si>
  <si>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</si>
  <si>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</si>
  <si>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</si>
  <si>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</si>
  <si>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</si>
  <si>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</si>
  <si>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</si>
  <si>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</si>
  <si>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</si>
  <si>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</si>
  <si>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</si>
  <si>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</si>
  <si>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</si>
  <si>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</si>
  <si>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</si>
  <si>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</si>
  <si>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</si>
  <si>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 xml:space="preserve">Otras cuentas por cobrar a LP </t>
  </si>
  <si>
    <t>Noviembre</t>
  </si>
  <si>
    <t>Resultado del año</t>
  </si>
  <si>
    <t>Al 30 de noviembre de 2025</t>
  </si>
  <si>
    <t>Por el periodo de once meses terminados el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</si>
</sst>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9730</xdr:colOff>
      <xdr:row>2</xdr:row>
      <xdr:rowOff>162559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abSelected="1" topLeftCell="A30" workbookViewId="0">
      <selection activeCell="G48" sqref="G48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24</v>
      </c>
    </row>
    <row r="4" spans="1:11" x14ac:dyDescent="0.35">
      <c r="G4" t="s">
        <v>72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2025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25</v>
      </c>
      <c r="B9" s="1"/>
      <c r="C9" s="1"/>
      <c r="D9" s="1"/>
      <c r="E9" s="1"/>
      <c r="F9" s="1"/>
      <c r="G9" s="1"/>
      <c r="H9" s="1"/>
      <c r="I9" s="3" t="s">
        <v>70</v>
      </c>
      <c r="K9" s="3" t="s">
        <v>70</v>
      </c>
    </row>
    <row r="10" spans="1:11" x14ac:dyDescent="0.35">
      <c r="A10" s="1" t="s">
        <v>26</v>
      </c>
      <c r="B10" s="1"/>
      <c r="C10" s="1"/>
      <c r="D10" s="1"/>
      <c r="E10" s="1"/>
      <c r="F10" s="1"/>
      <c r="G10" s="1"/>
      <c r="H10" s="1"/>
      <c r="I10" s="25"/>
      <c r="K10" s="25"/>
    </row>
    <row r="11" spans="1:11" x14ac:dyDescent="0.35">
      <c r="A11" s="1"/>
      <c r="B11" s="1" t="s">
        <v>27</v>
      </c>
      <c r="C11" s="1"/>
      <c r="D11" s="1"/>
      <c r="E11" s="1"/>
      <c r="F11" s="1"/>
      <c r="G11" s="1"/>
      <c r="H11" s="26"/>
      <c r="I11" s="27">
        <v>17445811</v>
      </c>
      <c r="J11" s="12">
        <f>+K11-I11</f>
        <v>2681675</v>
      </c>
      <c r="K11" s="27">
        <v>20127486</v>
      </c>
    </row>
    <row r="12" spans="1:11" x14ac:dyDescent="0.35">
      <c r="A12" s="1"/>
      <c r="B12" s="1" t="s">
        <v>28</v>
      </c>
      <c r="C12" s="1"/>
      <c r="D12" s="1"/>
      <c r="E12" s="1"/>
      <c r="F12" s="1"/>
      <c r="G12" s="1"/>
      <c r="H12" s="26"/>
      <c r="I12" s="28">
        <v>13799710</v>
      </c>
      <c r="J12" s="12">
        <f t="shared" ref="J12:J18" si="0">+K12-I12</f>
        <v>167198</v>
      </c>
      <c r="K12" s="28">
        <v>13966908</v>
      </c>
    </row>
    <row r="13" spans="1:11" x14ac:dyDescent="0.35">
      <c r="A13" s="1"/>
      <c r="B13" s="1" t="s">
        <v>29</v>
      </c>
      <c r="C13" s="1"/>
      <c r="D13" s="1"/>
      <c r="E13" s="1"/>
      <c r="F13" s="1"/>
      <c r="G13" s="1"/>
      <c r="H13" s="26"/>
      <c r="I13" s="29">
        <v>75044250</v>
      </c>
      <c r="J13" s="12">
        <f t="shared" si="0"/>
        <v>36742915</v>
      </c>
      <c r="K13" s="29">
        <v>111787165</v>
      </c>
    </row>
    <row r="14" spans="1:11" x14ac:dyDescent="0.35">
      <c r="A14" s="1"/>
      <c r="B14" s="1" t="s">
        <v>30</v>
      </c>
      <c r="C14" s="1"/>
      <c r="D14" s="1"/>
      <c r="E14" s="1"/>
      <c r="F14" s="1"/>
      <c r="G14" s="1"/>
      <c r="H14" s="26"/>
      <c r="I14" s="29">
        <v>77574661</v>
      </c>
      <c r="J14" s="12">
        <f t="shared" si="0"/>
        <v>100425370</v>
      </c>
      <c r="K14" s="29">
        <v>178000031</v>
      </c>
    </row>
    <row r="15" spans="1:11" x14ac:dyDescent="0.35">
      <c r="A15" s="1"/>
      <c r="B15" s="1" t="s">
        <v>31</v>
      </c>
      <c r="C15" s="1"/>
      <c r="D15" s="1"/>
      <c r="E15" s="1"/>
      <c r="F15" s="1"/>
      <c r="G15" s="1"/>
      <c r="H15" s="26"/>
      <c r="I15" s="28">
        <v>49017412</v>
      </c>
      <c r="J15" s="12">
        <f t="shared" si="0"/>
        <v>49421445.819999993</v>
      </c>
      <c r="K15" s="28">
        <v>98438857.819999993</v>
      </c>
    </row>
    <row r="16" spans="1:11" x14ac:dyDescent="0.35">
      <c r="A16" s="1"/>
      <c r="B16" s="1" t="s">
        <v>32</v>
      </c>
      <c r="C16" s="1"/>
      <c r="D16" s="1"/>
      <c r="E16" s="1"/>
      <c r="F16" s="1"/>
      <c r="G16" s="1"/>
      <c r="H16" s="26"/>
      <c r="I16" s="28">
        <v>2067505</v>
      </c>
      <c r="J16" s="12">
        <f t="shared" si="0"/>
        <v>1290343</v>
      </c>
      <c r="K16" s="28">
        <v>3357848</v>
      </c>
    </row>
    <row r="17" spans="1:11" x14ac:dyDescent="0.35">
      <c r="A17" s="1"/>
      <c r="B17" s="1" t="s">
        <v>33</v>
      </c>
      <c r="C17" s="1"/>
      <c r="D17" s="1"/>
      <c r="E17" s="1"/>
      <c r="F17" s="1"/>
      <c r="G17" s="1"/>
      <c r="H17" s="26"/>
      <c r="I17" s="18">
        <v>731069</v>
      </c>
      <c r="J17" s="12">
        <f t="shared" si="0"/>
        <v>3704906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34</v>
      </c>
      <c r="G18" s="1"/>
      <c r="H18" s="26"/>
      <c r="I18" s="28">
        <f>SUM(I11:I17)</f>
        <v>235680418</v>
      </c>
      <c r="J18" s="12">
        <f t="shared" si="0"/>
        <v>194433852.81999999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35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36</v>
      </c>
      <c r="C21" s="1"/>
      <c r="D21" s="1"/>
      <c r="E21" s="1"/>
      <c r="F21" s="1"/>
      <c r="G21" s="1"/>
      <c r="H21" s="26"/>
      <c r="I21" s="27">
        <v>3215368</v>
      </c>
      <c r="J21" s="12">
        <f t="shared" ref="J21:J31" si="1">+K21-I21</f>
        <v>-2291368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263336490</v>
      </c>
      <c r="J22" s="12">
        <f t="shared" si="1"/>
        <v>-146480226</v>
      </c>
      <c r="K22" s="27">
        <v>116856264</v>
      </c>
    </row>
    <row r="23" spans="1:11" x14ac:dyDescent="0.35">
      <c r="A23" s="1"/>
      <c r="B23" s="1" t="s">
        <v>28</v>
      </c>
      <c r="C23" s="1"/>
      <c r="D23" s="1"/>
      <c r="E23" s="1"/>
      <c r="F23" s="1"/>
      <c r="G23" s="1"/>
      <c r="H23" s="26"/>
      <c r="I23" s="28">
        <v>31534867</v>
      </c>
      <c r="J23" s="12">
        <f t="shared" si="1"/>
        <v>774359</v>
      </c>
      <c r="K23" s="28">
        <v>32309226</v>
      </c>
    </row>
    <row r="24" spans="1:11" x14ac:dyDescent="0.35">
      <c r="A24" s="1"/>
      <c r="B24" s="1" t="s">
        <v>37</v>
      </c>
      <c r="C24" s="1"/>
      <c r="D24" s="1"/>
      <c r="E24" s="1"/>
      <c r="F24" s="1"/>
      <c r="G24" s="1"/>
      <c r="H24" s="26"/>
      <c r="I24" s="28">
        <v>11792905</v>
      </c>
      <c r="J24" s="12">
        <f t="shared" si="1"/>
        <v>-4690694</v>
      </c>
      <c r="K24" s="28">
        <v>7102211</v>
      </c>
    </row>
    <row r="25" spans="1:11" x14ac:dyDescent="0.35">
      <c r="A25" s="1"/>
      <c r="B25" s="1" t="s">
        <v>38</v>
      </c>
      <c r="C25" s="1"/>
      <c r="D25" s="1"/>
      <c r="E25" s="1"/>
      <c r="F25" s="1"/>
      <c r="G25" s="1"/>
      <c r="H25" s="26"/>
      <c r="I25" s="28">
        <v>182707264</v>
      </c>
      <c r="J25" s="12">
        <f t="shared" si="1"/>
        <v>1713685</v>
      </c>
      <c r="K25" s="28">
        <v>184420949</v>
      </c>
    </row>
    <row r="26" spans="1:11" x14ac:dyDescent="0.35">
      <c r="A26" s="1"/>
      <c r="B26" s="1" t="s">
        <v>39</v>
      </c>
      <c r="C26" s="1"/>
      <c r="D26" s="1"/>
      <c r="E26" s="1"/>
      <c r="F26" s="1"/>
      <c r="G26" s="1"/>
      <c r="H26" s="26"/>
      <c r="I26" s="28">
        <v>12469947</v>
      </c>
      <c r="J26" s="12">
        <f t="shared" si="1"/>
        <v>5959844</v>
      </c>
      <c r="K26" s="28">
        <v>18429791</v>
      </c>
    </row>
    <row r="27" spans="1:11" x14ac:dyDescent="0.35">
      <c r="A27" s="1"/>
      <c r="B27" s="1" t="s">
        <v>40</v>
      </c>
      <c r="C27" s="1"/>
      <c r="D27" s="1"/>
      <c r="E27" s="1"/>
      <c r="F27" s="1"/>
      <c r="G27" s="1"/>
      <c r="H27" s="26"/>
      <c r="I27" s="28">
        <v>36245691</v>
      </c>
      <c r="J27" s="12">
        <f t="shared" si="1"/>
        <v>1796757</v>
      </c>
      <c r="K27" s="28">
        <v>38042448</v>
      </c>
    </row>
    <row r="28" spans="1:11" x14ac:dyDescent="0.35">
      <c r="A28" s="1"/>
      <c r="B28" s="1" t="s">
        <v>41</v>
      </c>
      <c r="C28" s="1"/>
      <c r="D28" s="1"/>
      <c r="E28" s="1"/>
      <c r="F28" s="1"/>
      <c r="G28" s="1"/>
      <c r="H28" s="26"/>
      <c r="I28" s="28">
        <v>799992</v>
      </c>
      <c r="J28" s="12">
        <f t="shared" si="1"/>
        <v>-576518</v>
      </c>
      <c r="K28" s="28">
        <v>223474</v>
      </c>
    </row>
    <row r="29" spans="1:11" x14ac:dyDescent="0.35">
      <c r="A29" s="1"/>
      <c r="B29" s="1" t="s">
        <v>42</v>
      </c>
      <c r="C29" s="1"/>
      <c r="D29" s="1"/>
      <c r="E29" s="1"/>
      <c r="F29" s="1"/>
      <c r="G29" s="1"/>
      <c r="H29" s="26"/>
      <c r="I29" s="30">
        <v>2405009</v>
      </c>
      <c r="J29" s="12">
        <f t="shared" si="1"/>
        <v>-1602043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43</v>
      </c>
      <c r="G30" s="1"/>
      <c r="H30" s="26"/>
      <c r="I30" s="18">
        <f>SUM(I21:I29)</f>
        <v>544507533</v>
      </c>
      <c r="J30" s="12">
        <f t="shared" si="1"/>
        <v>-145396204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44</v>
      </c>
      <c r="G31" s="24"/>
      <c r="H31" s="31"/>
      <c r="I31" s="32">
        <f>+I18+I30</f>
        <v>780187951</v>
      </c>
      <c r="J31" s="12">
        <f t="shared" si="1"/>
        <v>49037648.819999933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45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46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47</v>
      </c>
      <c r="C35" s="1"/>
      <c r="D35" s="1"/>
      <c r="E35" s="1"/>
      <c r="F35" s="1"/>
      <c r="G35" s="1"/>
      <c r="H35" s="26"/>
      <c r="I35" s="27">
        <v>98440071</v>
      </c>
      <c r="J35" s="12">
        <f t="shared" ref="J35:J42" si="2">+K35-I35</f>
        <v>-1713094</v>
      </c>
      <c r="K35" s="27">
        <v>96726977</v>
      </c>
    </row>
    <row r="36" spans="1:11" x14ac:dyDescent="0.35">
      <c r="A36" s="1"/>
      <c r="B36" s="1" t="s">
        <v>48</v>
      </c>
      <c r="C36" s="1"/>
      <c r="D36" s="1"/>
      <c r="E36" s="1"/>
      <c r="F36" s="1"/>
      <c r="G36" s="1"/>
      <c r="H36" s="26"/>
      <c r="I36" s="28">
        <v>5190516</v>
      </c>
      <c r="J36" s="12">
        <f t="shared" si="2"/>
        <v>1098078</v>
      </c>
      <c r="K36" s="28">
        <v>6288594</v>
      </c>
    </row>
    <row r="37" spans="1:11" x14ac:dyDescent="0.35">
      <c r="A37" s="1"/>
      <c r="B37" s="1" t="s">
        <v>49</v>
      </c>
      <c r="C37" s="1"/>
      <c r="D37" s="1"/>
      <c r="E37" s="1"/>
      <c r="F37" s="1"/>
      <c r="G37" s="1"/>
      <c r="H37" s="26"/>
      <c r="I37" s="28">
        <v>82885588</v>
      </c>
      <c r="J37" s="12">
        <f t="shared" si="2"/>
        <v>-69004658</v>
      </c>
      <c r="K37" s="28">
        <v>13880930</v>
      </c>
    </row>
    <row r="38" spans="1:11" x14ac:dyDescent="0.35">
      <c r="A38" s="1"/>
      <c r="B38" s="1" t="s">
        <v>50</v>
      </c>
      <c r="D38" s="1"/>
      <c r="E38" s="1"/>
      <c r="F38" s="1"/>
      <c r="G38" s="1"/>
      <c r="H38" s="26"/>
      <c r="I38" s="28">
        <v>26031651</v>
      </c>
      <c r="J38" s="12">
        <f t="shared" si="2"/>
        <v>-5524133</v>
      </c>
      <c r="K38" s="28">
        <v>20507518</v>
      </c>
    </row>
    <row r="39" spans="1:11" x14ac:dyDescent="0.35">
      <c r="A39" s="1"/>
      <c r="B39" s="1" t="s">
        <v>51</v>
      </c>
      <c r="C39" s="1"/>
      <c r="D39" s="1"/>
      <c r="E39" s="1"/>
      <c r="F39" s="1"/>
      <c r="G39" s="1"/>
      <c r="H39" s="26"/>
      <c r="I39" s="28">
        <v>161048363</v>
      </c>
      <c r="J39" s="12">
        <f t="shared" si="2"/>
        <v>53036259</v>
      </c>
      <c r="K39" s="28">
        <v>214084622</v>
      </c>
    </row>
    <row r="40" spans="1:11" x14ac:dyDescent="0.35">
      <c r="A40" s="1"/>
      <c r="B40" s="1" t="s">
        <v>52</v>
      </c>
      <c r="C40" s="1"/>
      <c r="D40" s="1"/>
      <c r="E40" s="1"/>
      <c r="F40" s="1"/>
      <c r="G40" s="1"/>
      <c r="H40" s="26"/>
      <c r="I40" s="28">
        <v>3589712</v>
      </c>
      <c r="J40" s="12">
        <f t="shared" si="2"/>
        <v>2849657</v>
      </c>
      <c r="K40" s="28">
        <v>6439369</v>
      </c>
    </row>
    <row r="41" spans="1:11" x14ac:dyDescent="0.35">
      <c r="A41" s="1"/>
      <c r="B41" s="1" t="s">
        <v>33</v>
      </c>
      <c r="C41" s="1"/>
      <c r="D41" s="1"/>
      <c r="E41" s="1"/>
      <c r="F41" s="1"/>
      <c r="G41" s="1"/>
      <c r="H41" s="26"/>
      <c r="I41" s="18">
        <v>1813098</v>
      </c>
      <c r="J41" s="12">
        <f t="shared" si="2"/>
        <v>-366146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53</v>
      </c>
      <c r="G42" s="1"/>
      <c r="H42" s="26"/>
      <c r="I42" s="18">
        <f>SUM(I35:I41)</f>
        <v>378998999</v>
      </c>
      <c r="J42" s="12">
        <f t="shared" si="2"/>
        <v>-19624037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54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55</v>
      </c>
      <c r="C45" s="1"/>
      <c r="D45" s="1"/>
      <c r="E45" s="1"/>
      <c r="F45" s="1"/>
      <c r="G45" s="1"/>
      <c r="H45" s="26"/>
      <c r="I45" s="27">
        <v>84537909</v>
      </c>
      <c r="J45" s="12">
        <f t="shared" ref="J45:J52" si="3">+K45-I45</f>
        <v>17083374</v>
      </c>
      <c r="K45" s="27">
        <v>101621283</v>
      </c>
    </row>
    <row r="46" spans="1:11" x14ac:dyDescent="0.35">
      <c r="A46" s="1"/>
      <c r="B46" s="1" t="s">
        <v>48</v>
      </c>
      <c r="C46" s="1"/>
      <c r="D46" s="1"/>
      <c r="E46" s="1"/>
      <c r="F46" s="1"/>
      <c r="G46" s="1"/>
      <c r="H46" s="26"/>
      <c r="I46" s="28">
        <v>29086792</v>
      </c>
      <c r="J46" s="12">
        <f t="shared" si="3"/>
        <v>6250180</v>
      </c>
      <c r="K46" s="28">
        <v>35336972</v>
      </c>
    </row>
    <row r="47" spans="1:11" x14ac:dyDescent="0.35">
      <c r="A47" s="1"/>
      <c r="B47" s="1" t="s">
        <v>49</v>
      </c>
      <c r="C47" s="1"/>
      <c r="D47" s="1"/>
      <c r="E47" s="1"/>
      <c r="F47" s="1"/>
      <c r="G47" s="1"/>
      <c r="H47" s="26"/>
      <c r="I47" s="28">
        <v>31563966</v>
      </c>
      <c r="J47" s="12">
        <f t="shared" si="3"/>
        <v>36749245</v>
      </c>
      <c r="K47" s="28">
        <v>68313211</v>
      </c>
    </row>
    <row r="48" spans="1:11" x14ac:dyDescent="0.35">
      <c r="A48" s="1"/>
      <c r="B48" s="1" t="s">
        <v>50</v>
      </c>
      <c r="C48" s="1"/>
      <c r="D48" s="1"/>
      <c r="E48" s="1"/>
      <c r="F48" s="1"/>
      <c r="G48" s="1"/>
      <c r="H48" s="26"/>
      <c r="I48" s="28">
        <v>-309993</v>
      </c>
      <c r="J48" s="12">
        <f t="shared" si="3"/>
        <v>16910427</v>
      </c>
      <c r="K48" s="28">
        <v>16600434</v>
      </c>
    </row>
    <row r="49" spans="1:11" x14ac:dyDescent="0.35">
      <c r="A49" s="1"/>
      <c r="B49" s="1" t="s">
        <v>56</v>
      </c>
      <c r="C49" s="1"/>
      <c r="D49" s="1"/>
      <c r="E49" s="1"/>
      <c r="F49" s="1"/>
      <c r="G49" s="1"/>
      <c r="H49" s="26"/>
      <c r="I49" s="28">
        <v>17544354</v>
      </c>
      <c r="J49" s="12">
        <f t="shared" si="3"/>
        <v>795247</v>
      </c>
      <c r="K49" s="28">
        <v>18339601</v>
      </c>
    </row>
    <row r="50" spans="1:11" x14ac:dyDescent="0.35">
      <c r="A50" s="1"/>
      <c r="B50" s="1" t="s">
        <v>41</v>
      </c>
      <c r="C50" s="1"/>
      <c r="D50" s="1"/>
      <c r="E50" s="1"/>
      <c r="F50" s="1"/>
      <c r="G50" s="1"/>
      <c r="H50" s="26"/>
      <c r="I50" s="30">
        <v>4214167</v>
      </c>
      <c r="J50" s="12">
        <f t="shared" si="3"/>
        <v>-2187750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57</v>
      </c>
      <c r="G51" s="1"/>
      <c r="H51" s="26"/>
      <c r="I51" s="18">
        <f>SUM(I45:I50)</f>
        <v>166637195</v>
      </c>
      <c r="J51" s="12">
        <f t="shared" si="3"/>
        <v>75600723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58</v>
      </c>
      <c r="G52" s="1"/>
      <c r="H52" s="26"/>
      <c r="I52" s="18">
        <f>+I42+I51</f>
        <v>545636194</v>
      </c>
      <c r="J52" s="12">
        <f t="shared" si="3"/>
        <v>55976686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59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60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61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18</v>
      </c>
      <c r="C57" s="1"/>
      <c r="D57" s="1"/>
      <c r="E57" s="1"/>
      <c r="F57" s="1"/>
      <c r="G57" s="1"/>
      <c r="H57" s="1"/>
      <c r="I57" s="28">
        <v>5760243</v>
      </c>
      <c r="J57" s="12">
        <f t="shared" si="4"/>
        <v>-219336</v>
      </c>
      <c r="K57" s="28">
        <v>5540907</v>
      </c>
    </row>
    <row r="58" spans="1:11" x14ac:dyDescent="0.35">
      <c r="A58" s="1"/>
      <c r="B58" s="1" t="s">
        <v>62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63</v>
      </c>
      <c r="C59" s="1"/>
      <c r="D59" s="1"/>
      <c r="E59" s="1"/>
      <c r="F59" s="1"/>
      <c r="G59" s="1"/>
      <c r="H59" s="1"/>
      <c r="I59" s="28">
        <v>13888546</v>
      </c>
      <c r="J59" s="12">
        <f t="shared" si="4"/>
        <v>-8690027</v>
      </c>
      <c r="K59" s="28">
        <v>5198519</v>
      </c>
    </row>
    <row r="60" spans="1:11" x14ac:dyDescent="0.35">
      <c r="A60" s="1"/>
      <c r="B60" s="1" t="s">
        <v>64</v>
      </c>
      <c r="C60" s="1"/>
      <c r="D60" s="1"/>
      <c r="E60" s="1"/>
      <c r="F60" s="1"/>
      <c r="G60" s="1"/>
      <c r="H60" s="1"/>
      <c r="I60" s="28">
        <v>-14330488</v>
      </c>
      <c r="J60" s="12">
        <f t="shared" si="4"/>
        <v>6541416</v>
      </c>
      <c r="K60" s="28">
        <v>-7789072</v>
      </c>
    </row>
    <row r="61" spans="1:11" x14ac:dyDescent="0.35">
      <c r="A61" s="1"/>
      <c r="B61" s="1" t="s">
        <v>65</v>
      </c>
      <c r="C61" s="1"/>
      <c r="D61" s="1"/>
      <c r="E61" s="1"/>
      <c r="F61" s="1"/>
      <c r="G61" s="1"/>
      <c r="H61" s="1"/>
      <c r="I61" s="28">
        <v>41594837</v>
      </c>
      <c r="J61" s="12">
        <f t="shared" si="4"/>
        <v>3836220.0000000075</v>
      </c>
      <c r="K61" s="28">
        <f>48940757.82-3509700.81999999</f>
        <v>45431057.000000007</v>
      </c>
    </row>
    <row r="62" spans="1:11" x14ac:dyDescent="0.35">
      <c r="A62" s="1"/>
      <c r="B62" s="1" t="s">
        <v>66</v>
      </c>
      <c r="C62" s="1"/>
      <c r="D62" s="1"/>
      <c r="E62" s="1"/>
      <c r="F62" s="1"/>
      <c r="G62" s="1"/>
      <c r="H62" s="1"/>
      <c r="I62" s="30">
        <v>11919011</v>
      </c>
      <c r="J62" s="12">
        <f t="shared" si="4"/>
        <v>-8409310.1800000072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67</v>
      </c>
      <c r="G63" s="1"/>
      <c r="H63" s="1"/>
      <c r="I63" s="36">
        <f>SUM(I55:I62)</f>
        <v>234551757</v>
      </c>
      <c r="J63" s="12">
        <f t="shared" si="4"/>
        <v>-6939037.1800000072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68</v>
      </c>
      <c r="G64" s="1"/>
      <c r="H64" s="1"/>
      <c r="I64" s="32">
        <f>+I52+I63</f>
        <v>780187951</v>
      </c>
      <c r="J64" s="12">
        <f t="shared" si="4"/>
        <v>49037648.819999933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/>
      <c r="K66" s="12">
        <f>+K64-K31</f>
        <v>0</v>
      </c>
    </row>
    <row r="68" spans="7:11" x14ac:dyDescent="0.35">
      <c r="G68" t="s">
        <v>20</v>
      </c>
      <c r="I68" t="s">
        <v>21</v>
      </c>
      <c r="K68" t="s">
        <v>21</v>
      </c>
    </row>
    <row r="69" spans="7:11" x14ac:dyDescent="0.35">
      <c r="G69" t="s">
        <v>22</v>
      </c>
      <c r="I69" t="s">
        <v>23</v>
      </c>
      <c r="K69" t="s">
        <v>23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11:J6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zoomScale="58" zoomScaleNormal="80" workbookViewId="0">
      <selection activeCell="G4" sqref="G4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73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2025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70</v>
      </c>
      <c r="L8" s="5" t="s">
        <v>70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420609443</v>
      </c>
      <c r="K9" s="12">
        <f>+J9-L9</f>
        <v>-29825292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-317258014</v>
      </c>
      <c r="K10" s="12">
        <f>+J10-L10</f>
        <v>36044258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103351429</v>
      </c>
      <c r="K11" s="12">
        <f>+J11-L11</f>
        <v>6218966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-18023844</v>
      </c>
      <c r="K13" s="12">
        <f t="shared" ref="K13:K25" si="0">+J13-L13</f>
        <v>6428606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-4210151</v>
      </c>
      <c r="K14" s="12">
        <f t="shared" si="0"/>
        <v>1710615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-20471591</v>
      </c>
      <c r="K15" s="12">
        <f t="shared" si="0"/>
        <v>4118907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-6663562</v>
      </c>
      <c r="K16" s="12">
        <f t="shared" si="0"/>
        <v>-336134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SUM(J11:J16)</f>
        <v>53982281</v>
      </c>
      <c r="K17" s="12">
        <f t="shared" si="0"/>
        <v>18140960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13006004</v>
      </c>
      <c r="K18" s="12">
        <f t="shared" si="0"/>
        <v>736326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-46625844</v>
      </c>
      <c r="K19" s="12">
        <f t="shared" si="0"/>
        <v>-8119524</v>
      </c>
      <c r="L19" s="14">
        <v>-38506320</v>
      </c>
    </row>
    <row r="20" spans="1:14" x14ac:dyDescent="0.35">
      <c r="A20" s="9" t="s">
        <v>15</v>
      </c>
      <c r="B20" s="9"/>
      <c r="C20" s="9"/>
      <c r="D20" s="9"/>
      <c r="E20" s="9"/>
      <c r="F20" s="9"/>
      <c r="G20" s="9"/>
      <c r="H20" s="10"/>
      <c r="I20" s="10"/>
      <c r="J20" s="18">
        <v>-2245140</v>
      </c>
      <c r="K20" s="12">
        <f t="shared" si="0"/>
        <v>-609784</v>
      </c>
      <c r="L20" s="18">
        <v>-1635356</v>
      </c>
    </row>
    <row r="21" spans="1:14" x14ac:dyDescent="0.35">
      <c r="A21" s="4" t="s">
        <v>16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18117301</v>
      </c>
      <c r="K21" s="12">
        <f t="shared" si="0"/>
        <v>10147978</v>
      </c>
      <c r="L21" s="14">
        <f>SUM(L17:L20)</f>
        <v>7969323</v>
      </c>
    </row>
    <row r="22" spans="1:14" hidden="1" x14ac:dyDescent="0.35">
      <c r="A22" s="9" t="s">
        <v>17</v>
      </c>
      <c r="B22" s="9"/>
      <c r="C22" s="9"/>
      <c r="D22" s="9"/>
      <c r="E22" s="9"/>
      <c r="F22" s="9"/>
      <c r="G22" s="9"/>
      <c r="H22" s="10"/>
      <c r="I22" s="10"/>
      <c r="J22" s="14"/>
      <c r="K22" s="12">
        <f t="shared" si="0"/>
        <v>0</v>
      </c>
      <c r="L22" s="14"/>
    </row>
    <row r="23" spans="1:14" hidden="1" x14ac:dyDescent="0.35">
      <c r="A23" s="9" t="s">
        <v>18</v>
      </c>
      <c r="B23" s="9"/>
      <c r="C23" s="9"/>
      <c r="D23" s="9"/>
      <c r="E23" s="9"/>
      <c r="F23" s="9"/>
      <c r="G23" s="9"/>
      <c r="H23" s="10"/>
      <c r="I23" s="10"/>
      <c r="J23" s="14"/>
      <c r="K23" s="12">
        <f t="shared" si="0"/>
        <v>0</v>
      </c>
      <c r="L23" s="14"/>
    </row>
    <row r="24" spans="1:14" x14ac:dyDescent="0.35">
      <c r="A24" s="9" t="s">
        <v>19</v>
      </c>
      <c r="B24" s="9"/>
      <c r="C24" s="9"/>
      <c r="D24" s="9"/>
      <c r="E24" s="9"/>
      <c r="F24" s="9"/>
      <c r="G24" s="9"/>
      <c r="H24" s="10"/>
      <c r="I24" s="10"/>
      <c r="J24" s="38">
        <v>-6198290</v>
      </c>
      <c r="K24" s="12">
        <f t="shared" si="0"/>
        <v>-1738668</v>
      </c>
      <c r="L24" s="18">
        <v>-4459622</v>
      </c>
    </row>
    <row r="25" spans="1:14" x14ac:dyDescent="0.35">
      <c r="A25" s="4" t="s">
        <v>71</v>
      </c>
      <c r="B25" s="9"/>
      <c r="C25" s="9"/>
      <c r="D25" s="9"/>
      <c r="E25" s="9"/>
      <c r="F25" s="9"/>
      <c r="G25" s="9"/>
      <c r="H25" s="10"/>
      <c r="I25" s="10"/>
      <c r="J25" s="39">
        <f>SUM(J21:J24)</f>
        <v>11919011</v>
      </c>
      <c r="K25" s="12">
        <f t="shared" si="0"/>
        <v>8409310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20</v>
      </c>
      <c r="H32" t="s">
        <v>21</v>
      </c>
    </row>
    <row r="33" spans="6:12" x14ac:dyDescent="0.35">
      <c r="F33" t="s">
        <v>22</v>
      </c>
      <c r="H33" t="s">
        <v>23</v>
      </c>
    </row>
    <row r="35" spans="6:12" x14ac:dyDescent="0.35">
      <c r="J35" s="12"/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Fernando Jose Ilovares Benitez</cp:lastModifiedBy>
  <dcterms:created xsi:type="dcterms:W3CDTF">2024-08-21T02:36:36Z</dcterms:created>
  <dcterms:modified xsi:type="dcterms:W3CDTF">2025-12-24T01:56:28Z</dcterms:modified>
</cp:coreProperties>
</file>