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t. -CC-\Estados Financieros Credicampo\Estados financieros finales\Estados financieros finales - 2026\"/>
    </mc:Choice>
  </mc:AlternateContent>
  <xr:revisionPtr revIDLastSave="0" documentId="8_{D6F632E8-B60A-4F72-9DFC-43459522E480}" xr6:coauthVersionLast="36" xr6:coauthVersionMax="36" xr10:uidLastSave="{00000000-0000-0000-0000-000000000000}"/>
  <bookViews>
    <workbookView xWindow="0" yWindow="0" windowWidth="23385" windowHeight="12705" activeTab="1" xr2:uid="{C93F1682-7E08-4EB1-9D52-A14D2E1E3FC7}"/>
  </bookViews>
  <sheets>
    <sheet name="ESF-final-m" sheetId="1" r:id="rId1"/>
    <sheet name="ER - final-m" sheetId="2" r:id="rId2"/>
  </sheets>
  <externalReferences>
    <externalReference r:id="rId3"/>
    <externalReference r:id="rId4"/>
  </externalReferences>
  <definedNames>
    <definedName name="_xlnm._FilterDatabase" localSheetId="1" hidden="1">'ER - final-m'!$A$6:$D$158</definedName>
    <definedName name="_xlnm.Print_Area" localSheetId="1">'ER - final-m'!$B$1:$D$169</definedName>
    <definedName name="_xlnm.Print_Area" localSheetId="0">'ESF-final-m'!$B$1:$E$73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1" i="2" l="1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E123" i="2"/>
  <c r="B120" i="2"/>
  <c r="B117" i="2"/>
  <c r="B115" i="2"/>
  <c r="B113" i="2"/>
  <c r="B111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A95" i="2"/>
  <c r="B94" i="2"/>
  <c r="B93" i="2"/>
  <c r="B92" i="2"/>
  <c r="B91" i="2"/>
  <c r="B90" i="2"/>
  <c r="B89" i="2"/>
  <c r="B87" i="2"/>
  <c r="B86" i="2"/>
  <c r="B84" i="2"/>
  <c r="B83" i="2"/>
  <c r="B81" i="2"/>
  <c r="B80" i="2"/>
  <c r="B77" i="2"/>
  <c r="B76" i="2"/>
  <c r="B75" i="2"/>
  <c r="B74" i="2"/>
  <c r="B73" i="2"/>
  <c r="B72" i="2"/>
  <c r="B71" i="2"/>
  <c r="B69" i="2"/>
  <c r="A69" i="2"/>
  <c r="B68" i="2"/>
  <c r="B67" i="2"/>
  <c r="B66" i="2"/>
  <c r="B65" i="2"/>
  <c r="B64" i="2"/>
  <c r="B63" i="2"/>
  <c r="B60" i="2"/>
  <c r="B59" i="2"/>
  <c r="B58" i="2"/>
  <c r="B57" i="2"/>
  <c r="B55" i="2"/>
  <c r="B54" i="2"/>
  <c r="B52" i="2"/>
  <c r="B51" i="2"/>
  <c r="B48" i="2"/>
  <c r="A48" i="2"/>
  <c r="B47" i="2"/>
  <c r="B45" i="2"/>
  <c r="B44" i="2"/>
  <c r="B42" i="2"/>
  <c r="B41" i="2"/>
  <c r="B38" i="2"/>
  <c r="B37" i="2"/>
  <c r="B36" i="2"/>
  <c r="B35" i="2"/>
  <c r="B33" i="2"/>
  <c r="B32" i="2"/>
  <c r="B30" i="2"/>
  <c r="B28" i="2"/>
  <c r="B26" i="2"/>
  <c r="B23" i="2"/>
  <c r="B22" i="2"/>
  <c r="B20" i="2"/>
  <c r="B18" i="2"/>
  <c r="B17" i="2"/>
  <c r="B16" i="2"/>
  <c r="B15" i="2"/>
  <c r="D13" i="2"/>
  <c r="B13" i="2"/>
  <c r="D12" i="2"/>
  <c r="D11" i="2"/>
  <c r="B11" i="2"/>
  <c r="D10" i="2"/>
  <c r="B10" i="2"/>
  <c r="D9" i="2"/>
  <c r="B9" i="2"/>
  <c r="D8" i="2"/>
  <c r="D6" i="2"/>
  <c r="E59" i="1"/>
  <c r="D58" i="1"/>
  <c r="D57" i="1"/>
  <c r="E56" i="1"/>
  <c r="E60" i="1" s="1"/>
  <c r="D55" i="1"/>
  <c r="E30" i="1"/>
  <c r="E29" i="1"/>
  <c r="E42" i="1" s="1"/>
  <c r="D10" i="1"/>
  <c r="E26" i="1"/>
  <c r="E61" i="1" l="1"/>
</calcChain>
</file>

<file path=xl/sharedStrings.xml><?xml version="1.0" encoding="utf-8"?>
<sst xmlns="http://schemas.openxmlformats.org/spreadsheetml/2006/main" count="231" uniqueCount="226">
  <si>
    <t>CREDICAMPO, S.C. DE R.L. DE C.V.</t>
  </si>
  <si>
    <t>Estado de Situación Financiera</t>
  </si>
  <si>
    <t>Saldos al 31 de enero 2026</t>
  </si>
  <si>
    <t>(Expresado en miles de dólares de los Estados Unidos de América)</t>
  </si>
  <si>
    <t>Al 31 de enero 2026</t>
  </si>
  <si>
    <t>ACTIVO</t>
  </si>
  <si>
    <t xml:space="preserve">Efectivo  y  equivalentes  de  efectivo </t>
  </si>
  <si>
    <t>Instrumentos financieros de inversión (neto)</t>
  </si>
  <si>
    <t>1130</t>
  </si>
  <si>
    <t>A valor razonable con cambios en resultados(VRCR)</t>
  </si>
  <si>
    <t>1131</t>
  </si>
  <si>
    <t>A valor razonable con cambios en otro resultado integral (VRORI)</t>
  </si>
  <si>
    <t>1134</t>
  </si>
  <si>
    <t>A costo amortizado</t>
  </si>
  <si>
    <t>Derivados financieros para coberturas</t>
  </si>
  <si>
    <t>Instrumentos Financieros Restringidos</t>
  </si>
  <si>
    <t>Cartera de créditos (neta)</t>
  </si>
  <si>
    <t>1141</t>
  </si>
  <si>
    <t>Créditos vigentes a un año plazo</t>
  </si>
  <si>
    <t>1142</t>
  </si>
  <si>
    <t>Créditos vigentes a más de un año plazo</t>
  </si>
  <si>
    <t>1148</t>
  </si>
  <si>
    <t>Créditos vencidos</t>
  </si>
  <si>
    <t>1149</t>
  </si>
  <si>
    <t>(Estimación de pérdida por deterioro)</t>
  </si>
  <si>
    <t>Cuentas por cobrar (neto)</t>
  </si>
  <si>
    <t xml:space="preserve">Activos físicos e intangibles (neto) </t>
  </si>
  <si>
    <t xml:space="preserve">Activos extraordinarios (neto) 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</si>
  <si>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</si>
  <si>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</si>
  <si>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</si>
  <si>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</si>
  <si>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</si>
  <si>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
(neto)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</si>
  <si>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</si>
  <si>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</si>
  <si>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</si>
  <si>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</si>
  <si>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</si>
  <si>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</si>
  <si>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 / 
Préstamos  convertibles  en  acciones  hasta  un  año  plazo /
Bonos convertibles en acciones</t>
  </si>
  <si>
    <t xml:space="preserve">Obligaciones a la vista </t>
  </si>
  <si>
    <t>Cuentas por pagar</t>
  </si>
  <si>
    <t xml:space="preserve">Provisiones </t>
  </si>
  <si>
    <t xml:space="preserve">Otros pasivos </t>
  </si>
  <si>
    <t>Préstamos subordinados</t>
  </si>
  <si>
    <t>Total Pasivos</t>
  </si>
  <si>
    <t>PATRIMONIO NETO</t>
  </si>
  <si>
    <t>Capital Social</t>
  </si>
  <si>
    <t>Reservas</t>
  </si>
  <si>
    <t>313</t>
  </si>
  <si>
    <t>De capital</t>
  </si>
  <si>
    <t xml:space="preserve">Otras reservas </t>
  </si>
  <si>
    <t>Resultados por aplicar</t>
  </si>
  <si>
    <t>314001</t>
  </si>
  <si>
    <t>Utilidades (pérdidas) de ejercicios anteriores</t>
  </si>
  <si>
    <t>314002</t>
  </si>
  <si>
    <t>Utilidades (pérdidas) del presente ejercicios</t>
  </si>
  <si>
    <t>Primas sobre acciones</t>
  </si>
  <si>
    <t>Patrimonio restringido</t>
  </si>
  <si>
    <t>321</t>
  </si>
  <si>
    <t>Utilidades no distribuibles</t>
  </si>
  <si>
    <t>322</t>
  </si>
  <si>
    <t>Donaciones</t>
  </si>
  <si>
    <t>Otro resultado integral acumulad</t>
  </si>
  <si>
    <t>3230</t>
  </si>
  <si>
    <t>Elementos que no se reclasificán a resultados</t>
  </si>
  <si>
    <t>3231</t>
  </si>
  <si>
    <t>Elementos que se reclasificarán a resultados</t>
  </si>
  <si>
    <t>Participaciones no controladoras</t>
  </si>
  <si>
    <t>Total patrimonio</t>
  </si>
  <si>
    <t>Total Pasivo y Patrimonio</t>
  </si>
  <si>
    <t xml:space="preserve">                           ________________________</t>
  </si>
  <si>
    <t xml:space="preserve">             Ing. Ever Abiel Rios Molina</t>
  </si>
  <si>
    <t xml:space="preserve">              Presidente Junta Directiva</t>
  </si>
  <si>
    <t>Estado de Resultados Integral</t>
  </si>
  <si>
    <t>Del 01 de enero 2026 al 31 de enero 2026</t>
  </si>
  <si>
    <t>Expresado en miles de dólares de los Estados Unidos</t>
  </si>
  <si>
    <t>Ingresos por intereses</t>
  </si>
  <si>
    <t xml:space="preserve">Activos financieros a valor razonable con cambios en resultados </t>
  </si>
  <si>
    <t>6110020100</t>
  </si>
  <si>
    <t>6110020200</t>
  </si>
  <si>
    <t>6110020300</t>
  </si>
  <si>
    <t>Activos  financieros  a  valor  razonable con  cambios  en  otro  resultado integral</t>
  </si>
  <si>
    <t>6110020400</t>
  </si>
  <si>
    <t xml:space="preserve">Activos financieros a costo amortizado </t>
  </si>
  <si>
    <t>6110020500</t>
  </si>
  <si>
    <t>6110020600</t>
  </si>
  <si>
    <t>6110030100</t>
  </si>
  <si>
    <t>611004</t>
  </si>
  <si>
    <t xml:space="preserve">Cartera de préstamos </t>
  </si>
  <si>
    <t>6110010100</t>
  </si>
  <si>
    <t xml:space="preserve">Otros ingresos por intereses </t>
  </si>
  <si>
    <t>6110030200</t>
  </si>
  <si>
    <t>6210010300</t>
  </si>
  <si>
    <t>(Gastos por intereses)</t>
  </si>
  <si>
    <t xml:space="preserve">(Depósitos) </t>
  </si>
  <si>
    <t>711001</t>
  </si>
  <si>
    <t xml:space="preserve">(Pasivos financieros a valor razonable con cambios en resultados) </t>
  </si>
  <si>
    <t>711005</t>
  </si>
  <si>
    <t xml:space="preserve">(Títulos de emisión propia) </t>
  </si>
  <si>
    <t>7110040100</t>
  </si>
  <si>
    <t xml:space="preserve">(Préstamos) </t>
  </si>
  <si>
    <t>7110020100</t>
  </si>
  <si>
    <t>7110030100</t>
  </si>
  <si>
    <t xml:space="preserve">(Otros gastos por intereses) </t>
  </si>
  <si>
    <t>7110070100</t>
  </si>
  <si>
    <t>711008</t>
  </si>
  <si>
    <t>7110090100</t>
  </si>
  <si>
    <t>711010</t>
  </si>
  <si>
    <t>INGRESOS POR INTERESES NETOS</t>
  </si>
  <si>
    <t xml:space="preserve">Ganancia  (Pérdida)  por  cambios  en  el  valor  razonable  de  activos  y  pasivos
financieros, Neta </t>
  </si>
  <si>
    <t>6111</t>
  </si>
  <si>
    <t>7111</t>
  </si>
  <si>
    <t xml:space="preserve">Ganancia (Pérdida)  deterioro  de  activos financieros distintos a los activos de
riesgo crediticio, Neta </t>
  </si>
  <si>
    <t>611201</t>
  </si>
  <si>
    <t>711201</t>
  </si>
  <si>
    <t>Ganancia (Pérdida) deterioro  de activos financieros de riesgo  crediticio, Neta</t>
  </si>
  <si>
    <t>611202</t>
  </si>
  <si>
    <t>711202- No existe cuenta en el catálogo</t>
  </si>
  <si>
    <t xml:space="preserve">Ganancia  o   (Pérdida)   por   reversión  de   (deterioro)   de   valor  de   activos
extraordinarios, Neta </t>
  </si>
  <si>
    <t>6310090300</t>
  </si>
  <si>
    <t>721401</t>
  </si>
  <si>
    <t xml:space="preserve">Ganancia  (Pérdida)  por  reversión  de  (deterioro)  de  valor  de  propiedades  y
equipo, Neta </t>
  </si>
  <si>
    <t>6310090200</t>
  </si>
  <si>
    <t>721402</t>
  </si>
  <si>
    <t xml:space="preserve">Ganancia (Pérdida) por reversión de (deterioro) de otros activos, Neta </t>
  </si>
  <si>
    <t>6310090100</t>
  </si>
  <si>
    <t>6310090400</t>
  </si>
  <si>
    <t>721403</t>
  </si>
  <si>
    <t>721404</t>
  </si>
  <si>
    <t>INGRESOS INTERESES, DESPUÉS DE CARGOS POR DETERIORO</t>
  </si>
  <si>
    <t xml:space="preserve">Ingresos por comisiones y honorarios </t>
  </si>
  <si>
    <t>6110010200</t>
  </si>
  <si>
    <t>6110010700</t>
  </si>
  <si>
    <t>6210010200</t>
  </si>
  <si>
    <t>621002</t>
  </si>
  <si>
    <t>621008</t>
  </si>
  <si>
    <t>621010</t>
  </si>
  <si>
    <t xml:space="preserve">(Gastos por comisiones y honorarios) </t>
  </si>
  <si>
    <t>7110020200</t>
  </si>
  <si>
    <t>7110030200</t>
  </si>
  <si>
    <t>7110070200</t>
  </si>
  <si>
    <t>7110090200</t>
  </si>
  <si>
    <t>711011</t>
  </si>
  <si>
    <t>711013</t>
  </si>
  <si>
    <t>7210</t>
  </si>
  <si>
    <t>INGRESOS POR COMISIONES Y HONORARIOS, NETOS</t>
  </si>
  <si>
    <t xml:space="preserve">Ganancias (Pérdidas) por ventas o desapropiación de instrumentos financieros a
costo amortizado, neto </t>
  </si>
  <si>
    <t>611301</t>
  </si>
  <si>
    <t>711301</t>
  </si>
  <si>
    <t xml:space="preserve">Ganancia (Pérdida) por ventas de activos y Operaciones discontinuadas </t>
  </si>
  <si>
    <t>631002</t>
  </si>
  <si>
    <t>7215</t>
  </si>
  <si>
    <t xml:space="preserve">Ganancias (pérdidas) generadas por entidades registradas bajo el método de la
participación </t>
  </si>
  <si>
    <t>631007</t>
  </si>
  <si>
    <t>7211</t>
  </si>
  <si>
    <t xml:space="preserve">Otros ingresos (gastos) financieros </t>
  </si>
  <si>
    <t>6210010100</t>
  </si>
  <si>
    <t>6210010400</t>
  </si>
  <si>
    <t>6210010500</t>
  </si>
  <si>
    <t>6210039700</t>
  </si>
  <si>
    <t>621009</t>
  </si>
  <si>
    <t>631003</t>
  </si>
  <si>
    <t>631006</t>
  </si>
  <si>
    <t>631008</t>
  </si>
  <si>
    <t>631099</t>
  </si>
  <si>
    <t>7110040200</t>
  </si>
  <si>
    <t>711006</t>
  </si>
  <si>
    <t>711203</t>
  </si>
  <si>
    <t>711204</t>
  </si>
  <si>
    <t>7114</t>
  </si>
  <si>
    <t>7212</t>
  </si>
  <si>
    <t>7213</t>
  </si>
  <si>
    <t>7299</t>
  </si>
  <si>
    <t>TOTAL INGRESOS NETOS</t>
  </si>
  <si>
    <t>(Gastos de administración)</t>
  </si>
  <si>
    <t xml:space="preserve">(Gastos de funcionarios y empleados) </t>
  </si>
  <si>
    <t>8110</t>
  </si>
  <si>
    <t>(Gastos generales) (8120)</t>
  </si>
  <si>
    <t>8120</t>
  </si>
  <si>
    <t xml:space="preserve">(Gastos de depreciación y amortización) </t>
  </si>
  <si>
    <t>8130</t>
  </si>
  <si>
    <t xml:space="preserve">(Gastos por provisiones) </t>
  </si>
  <si>
    <t>8140</t>
  </si>
  <si>
    <t>UTILIDAD (PÉRDIDA) ANTES DE IMPUESTO</t>
  </si>
  <si>
    <t>Gastos por impuestos sobre las ganancias (8150)</t>
  </si>
  <si>
    <t>8150</t>
  </si>
  <si>
    <t>RESERVA LEGAL</t>
  </si>
  <si>
    <t>UTILIDAD  DEL EJERCICIO</t>
  </si>
  <si>
    <t>OTRO RESULTADO INTEGRAL</t>
  </si>
  <si>
    <t>3230010101</t>
  </si>
  <si>
    <t>3230010201</t>
  </si>
  <si>
    <t>3230010301</t>
  </si>
  <si>
    <t>3230010401</t>
  </si>
  <si>
    <t>3230019601</t>
  </si>
  <si>
    <t>3230020101</t>
  </si>
  <si>
    <t>3230020201</t>
  </si>
  <si>
    <t>3230020301</t>
  </si>
  <si>
    <t>3230020401</t>
  </si>
  <si>
    <t>3230020501</t>
  </si>
  <si>
    <t>3230020601</t>
  </si>
  <si>
    <t>3230020701</t>
  </si>
  <si>
    <t>3230020801</t>
  </si>
  <si>
    <t>3230029601</t>
  </si>
  <si>
    <t>3231010101</t>
  </si>
  <si>
    <t>3231010201</t>
  </si>
  <si>
    <t>3231010301</t>
  </si>
  <si>
    <t>3231010401</t>
  </si>
  <si>
    <t>3231019601</t>
  </si>
  <si>
    <t>3231020101</t>
  </si>
  <si>
    <t>3231020201</t>
  </si>
  <si>
    <t>3231020301</t>
  </si>
  <si>
    <t>3231020401</t>
  </si>
  <si>
    <t>3231020501</t>
  </si>
  <si>
    <t>3231020601</t>
  </si>
  <si>
    <t>3231020701</t>
  </si>
  <si>
    <t>3231020801</t>
  </si>
  <si>
    <t>3231029601</t>
  </si>
  <si>
    <t>RESULTADO INTEGRAL TOTAL DEL EJ ERCICIO</t>
  </si>
  <si>
    <r>
      <rPr>
        <sz val="10"/>
        <rFont val="Calibri"/>
        <family val="2"/>
        <scheme val="minor"/>
      </rPr>
      <t>Ganancia  por  Acción  de  las  operaciones  que  continúan  atribuible  a  los
accionistas de la matriz durante el año (expresada en ___por acción):</t>
    </r>
  </si>
  <si>
    <t>Básica</t>
  </si>
  <si>
    <t>Diluida</t>
  </si>
  <si>
    <r>
      <rPr>
        <sz val="10"/>
        <rFont val="Calibri"/>
        <family val="2"/>
        <scheme val="minor"/>
      </rPr>
      <t>Ganancia  por  Acción  de  las  operaciones  discontinuadas  atribuible  a  los
accionistas de la matriz durante el año (expresada en ___por acción):</t>
    </r>
  </si>
  <si>
    <t xml:space="preserve">                _________________________</t>
  </si>
  <si>
    <t xml:space="preserve">              Ing.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</si>
</sst>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40A]* #,##0.00_-;\-[$$-440A]* #,##0.00_-;_-[$$-440A]* &quot;-&quot;??_-;_-@_-"/>
    <numFmt numFmtId="165" formatCode="_(\$* #,##0.00_);_(\$* \(#,##0.00\);_(\$* \-??_);_(@_)"/>
    <numFmt numFmtId="166" formatCode="_(* #,##0.00_);_(* \(#,##0.0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name val="Calibri"/>
      <family val="2"/>
      <charset val="1"/>
    </font>
    <font>
      <sz val="9"/>
      <color theme="2" tint="-0.749992370372631"/>
      <name val="Calibri"/>
      <family val="2"/>
      <scheme val="minor"/>
    </font>
    <font>
      <u val="singleAccounting"/>
      <sz val="9"/>
      <name val="Calibri"/>
      <family val="2"/>
      <charset val="1"/>
    </font>
    <font>
      <i/>
      <sz val="9"/>
      <name val="Calibri"/>
      <family val="2"/>
      <scheme val="minor"/>
    </font>
    <font>
      <i/>
      <sz val="9"/>
      <color theme="1" tint="0.499984740745262"/>
      <name val="Calibri"/>
      <family val="2"/>
    </font>
    <font>
      <i/>
      <u val="singleAccounting"/>
      <sz val="9"/>
      <color theme="1" tint="0.499984740745262"/>
      <name val="Calibri"/>
      <family val="2"/>
    </font>
    <font>
      <sz val="9"/>
      <color theme="1" tint="0.49998474074526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 val="singleAccounting"/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u val="singleAccounting"/>
      <sz val="9"/>
      <color theme="1" tint="0.499984740745262"/>
      <name val="Calibri"/>
      <family val="2"/>
      <scheme val="minor"/>
    </font>
    <font>
      <i/>
      <sz val="8"/>
      <name val="Calibri"/>
      <family val="2"/>
      <scheme val="minor"/>
    </font>
    <font>
      <u val="singleAccounting"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i/>
      <u val="singleAccounting"/>
      <sz val="9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2" tint="-0.89999084444715716"/>
      <name val="Calibri"/>
      <family val="2"/>
    </font>
    <font>
      <i/>
      <sz val="10"/>
      <color rgb="FF000000"/>
      <name val="Calibri"/>
      <family val="2"/>
      <scheme val="minor"/>
    </font>
    <font>
      <u val="singleAccounting"/>
      <sz val="9"/>
      <color theme="2" tint="-0.89999084444715716"/>
      <name val="Calibri"/>
      <family val="2"/>
    </font>
    <font>
      <u/>
      <sz val="10"/>
      <name val="Calibri"/>
      <family val="2"/>
      <scheme val="minor"/>
    </font>
    <font>
      <u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  <xf numFmtId="0" fontId="40" fillId="0" borderId="0"/>
    <xf numFmtId="44" fontId="4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left" vertical="top"/>
    </xf>
    <xf numFmtId="0" fontId="6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/>
    </xf>
    <xf numFmtId="0" fontId="7" fillId="0" borderId="0" xfId="3" applyFont="1" applyFill="1" applyBorder="1" applyAlignment="1">
      <alignment vertical="top" wrapText="1"/>
    </xf>
    <xf numFmtId="0" fontId="8" fillId="0" borderId="0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top" wrapText="1"/>
    </xf>
    <xf numFmtId="164" fontId="10" fillId="0" borderId="0" xfId="2" applyNumberFormat="1" applyFont="1" applyFill="1" applyBorder="1" applyAlignment="1">
      <alignment horizontal="center" vertical="center" wrapText="1"/>
    </xf>
    <xf numFmtId="44" fontId="11" fillId="0" borderId="0" xfId="2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 vertical="top" wrapText="1"/>
    </xf>
    <xf numFmtId="165" fontId="15" fillId="0" borderId="0" xfId="4" applyNumberFormat="1" applyFont="1" applyBorder="1" applyAlignment="1" applyProtection="1"/>
    <xf numFmtId="44" fontId="15" fillId="0" borderId="0" xfId="2" applyFont="1" applyBorder="1" applyAlignment="1" applyProtection="1"/>
    <xf numFmtId="0" fontId="16" fillId="0" borderId="0" xfId="3" applyFont="1" applyFill="1" applyBorder="1" applyAlignment="1">
      <alignment horizontal="left" vertical="center"/>
    </xf>
    <xf numFmtId="166" fontId="17" fillId="0" borderId="0" xfId="4" applyNumberFormat="1" applyFont="1" applyBorder="1" applyAlignment="1" applyProtection="1"/>
    <xf numFmtId="49" fontId="16" fillId="0" borderId="0" xfId="3" applyNumberFormat="1" applyFont="1" applyFill="1" applyBorder="1" applyAlignment="1">
      <alignment horizontal="left" vertical="center" wrapText="1"/>
    </xf>
    <xf numFmtId="49" fontId="18" fillId="0" borderId="0" xfId="3" applyNumberFormat="1" applyFont="1" applyFill="1" applyBorder="1" applyAlignment="1">
      <alignment horizontal="left" vertical="top" wrapText="1" indent="2"/>
    </xf>
    <xf numFmtId="165" fontId="19" fillId="0" borderId="0" xfId="4" applyNumberFormat="1" applyFont="1" applyBorder="1" applyAlignment="1" applyProtection="1"/>
    <xf numFmtId="166" fontId="3" fillId="0" borderId="0" xfId="2" applyNumberFormat="1" applyFont="1" applyFill="1" applyBorder="1" applyAlignment="1">
      <alignment horizontal="center" vertical="center"/>
    </xf>
    <xf numFmtId="166" fontId="19" fillId="0" borderId="0" xfId="4" applyNumberFormat="1" applyFont="1" applyBorder="1" applyAlignment="1" applyProtection="1"/>
    <xf numFmtId="164" fontId="3" fillId="0" borderId="0" xfId="2" applyNumberFormat="1" applyFont="1" applyFill="1" applyBorder="1" applyAlignment="1">
      <alignment horizontal="center" vertical="center"/>
    </xf>
    <xf numFmtId="166" fontId="20" fillId="0" borderId="0" xfId="4" applyNumberFormat="1" applyFont="1" applyBorder="1" applyAlignment="1" applyProtection="1"/>
    <xf numFmtId="165" fontId="21" fillId="0" borderId="0" xfId="4" applyNumberFormat="1" applyFont="1" applyBorder="1" applyAlignment="1" applyProtection="1"/>
    <xf numFmtId="166" fontId="22" fillId="0" borderId="0" xfId="4" applyNumberFormat="1" applyFont="1" applyBorder="1" applyAlignment="1" applyProtection="1"/>
    <xf numFmtId="166" fontId="23" fillId="0" borderId="0" xfId="4" applyNumberFormat="1" applyFont="1" applyBorder="1" applyAlignment="1" applyProtection="1"/>
    <xf numFmtId="166" fontId="24" fillId="0" borderId="0" xfId="4" applyNumberFormat="1" applyFont="1" applyBorder="1" applyAlignment="1" applyProtection="1"/>
    <xf numFmtId="164" fontId="3" fillId="0" borderId="0" xfId="3" applyNumberFormat="1" applyFont="1" applyFill="1" applyBorder="1" applyAlignment="1">
      <alignment horizontal="left" vertical="top"/>
    </xf>
    <xf numFmtId="0" fontId="25" fillId="2" borderId="0" xfId="3" applyFont="1" applyFill="1" applyBorder="1" applyAlignment="1">
      <alignment horizontal="left" vertical="center" wrapText="1"/>
    </xf>
    <xf numFmtId="164" fontId="25" fillId="2" borderId="0" xfId="2" applyNumberFormat="1" applyFont="1" applyFill="1" applyBorder="1" applyAlignment="1">
      <alignment vertical="center" wrapText="1"/>
    </xf>
    <xf numFmtId="44" fontId="25" fillId="2" borderId="0" xfId="2" applyFont="1" applyFill="1" applyBorder="1" applyAlignment="1">
      <alignment vertical="center" wrapText="1"/>
    </xf>
    <xf numFmtId="0" fontId="27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164" fontId="28" fillId="0" borderId="0" xfId="2" applyNumberFormat="1" applyFont="1" applyFill="1" applyBorder="1" applyAlignment="1">
      <alignment wrapText="1"/>
    </xf>
    <xf numFmtId="166" fontId="12" fillId="0" borderId="0" xfId="2" applyNumberFormat="1" applyFont="1" applyFill="1" applyBorder="1" applyAlignment="1">
      <alignment wrapText="1"/>
    </xf>
    <xf numFmtId="164" fontId="12" fillId="0" borderId="0" xfId="2" applyNumberFormat="1" applyFont="1" applyFill="1" applyBorder="1" applyAlignment="1">
      <alignment wrapText="1"/>
    </xf>
    <xf numFmtId="164" fontId="29" fillId="0" borderId="0" xfId="2" applyNumberFormat="1" applyFont="1" applyFill="1" applyBorder="1" applyAlignment="1">
      <alignment wrapText="1"/>
    </xf>
    <xf numFmtId="0" fontId="18" fillId="0" borderId="0" xfId="3" applyFont="1" applyFill="1" applyBorder="1" applyAlignment="1">
      <alignment horizontal="left" vertical="top" wrapText="1" indent="2"/>
    </xf>
    <xf numFmtId="166" fontId="30" fillId="0" borderId="0" xfId="2" applyNumberFormat="1" applyFont="1" applyFill="1" applyBorder="1" applyAlignment="1">
      <alignment wrapText="1"/>
    </xf>
    <xf numFmtId="166" fontId="31" fillId="0" borderId="0" xfId="2" applyNumberFormat="1" applyFont="1" applyFill="1" applyBorder="1" applyAlignment="1">
      <alignment wrapText="1"/>
    </xf>
    <xf numFmtId="0" fontId="32" fillId="0" borderId="0" xfId="3" applyFont="1" applyFill="1" applyBorder="1" applyAlignment="1">
      <alignment horizontal="left" vertical="top" wrapText="1" indent="2"/>
    </xf>
    <xf numFmtId="165" fontId="20" fillId="0" borderId="0" xfId="4" applyNumberFormat="1" applyFont="1" applyBorder="1" applyAlignment="1" applyProtection="1">
      <alignment vertical="center"/>
    </xf>
    <xf numFmtId="164" fontId="13" fillId="0" borderId="0" xfId="2" applyNumberFormat="1" applyFont="1" applyFill="1" applyBorder="1" applyAlignment="1">
      <alignment wrapText="1"/>
    </xf>
    <xf numFmtId="166" fontId="33" fillId="0" borderId="0" xfId="2" applyNumberFormat="1" applyFont="1" applyFill="1" applyBorder="1" applyAlignment="1">
      <alignment wrapText="1"/>
    </xf>
    <xf numFmtId="0" fontId="28" fillId="3" borderId="0" xfId="3" applyFont="1" applyFill="1" applyBorder="1" applyAlignment="1">
      <alignment horizontal="left" vertical="top" wrapText="1"/>
    </xf>
    <xf numFmtId="164" fontId="28" fillId="3" borderId="0" xfId="2" applyNumberFormat="1" applyFont="1" applyFill="1" applyBorder="1" applyAlignment="1">
      <alignment wrapText="1"/>
    </xf>
    <xf numFmtId="44" fontId="34" fillId="3" borderId="0" xfId="2" applyFont="1" applyFill="1" applyBorder="1" applyAlignment="1">
      <alignment wrapText="1"/>
    </xf>
    <xf numFmtId="164" fontId="34" fillId="0" borderId="0" xfId="2" applyNumberFormat="1" applyFont="1" applyFill="1" applyBorder="1" applyAlignment="1">
      <alignment wrapText="1"/>
    </xf>
    <xf numFmtId="49" fontId="16" fillId="0" borderId="0" xfId="3" applyNumberFormat="1" applyFont="1" applyFill="1" applyBorder="1" applyAlignment="1">
      <alignment horizontal="left" vertical="top" wrapText="1"/>
    </xf>
    <xf numFmtId="0" fontId="35" fillId="0" borderId="0" xfId="3" applyFont="1" applyFill="1" applyBorder="1" applyAlignment="1">
      <alignment horizontal="left" vertical="top" wrapText="1" indent="2"/>
    </xf>
    <xf numFmtId="164" fontId="36" fillId="0" borderId="0" xfId="2" applyNumberFormat="1" applyFont="1" applyFill="1" applyBorder="1" applyAlignment="1">
      <alignment wrapText="1"/>
    </xf>
    <xf numFmtId="49" fontId="18" fillId="0" borderId="0" xfId="3" applyNumberFormat="1" applyFont="1" applyFill="1" applyBorder="1" applyAlignment="1">
      <alignment horizontal="left" vertical="top" wrapText="1" indent="1"/>
    </xf>
    <xf numFmtId="164" fontId="30" fillId="0" borderId="0" xfId="2" applyNumberFormat="1" applyFont="1" applyFill="1" applyBorder="1" applyAlignment="1">
      <alignment wrapText="1"/>
    </xf>
    <xf numFmtId="0" fontId="37" fillId="0" borderId="0" xfId="3" applyFont="1" applyFill="1" applyBorder="1" applyAlignment="1">
      <alignment vertical="top" wrapText="1"/>
    </xf>
    <xf numFmtId="166" fontId="38" fillId="0" borderId="0" xfId="4" applyNumberFormat="1" applyFont="1" applyBorder="1" applyAlignment="1" applyProtection="1">
      <alignment vertical="center"/>
    </xf>
    <xf numFmtId="166" fontId="34" fillId="3" borderId="0" xfId="2" applyNumberFormat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39" fillId="0" borderId="0" xfId="3" applyFont="1" applyFill="1" applyBorder="1" applyAlignment="1">
      <alignment horizontal="left" vertical="top" wrapText="1"/>
    </xf>
    <xf numFmtId="164" fontId="10" fillId="0" borderId="0" xfId="2" applyNumberFormat="1" applyFont="1" applyFill="1" applyBorder="1" applyAlignment="1">
      <alignment wrapText="1"/>
    </xf>
    <xf numFmtId="44" fontId="11" fillId="0" borderId="0" xfId="2" applyFont="1" applyFill="1" applyBorder="1" applyAlignment="1">
      <alignment wrapText="1"/>
    </xf>
    <xf numFmtId="44" fontId="3" fillId="0" borderId="0" xfId="2" applyFont="1" applyFill="1" applyBorder="1" applyAlignment="1">
      <alignment horizontal="center" vertical="center"/>
    </xf>
    <xf numFmtId="0" fontId="10" fillId="4" borderId="0" xfId="5" applyFont="1" applyFill="1" applyBorder="1"/>
    <xf numFmtId="0" fontId="41" fillId="4" borderId="0" xfId="5" applyFont="1" applyFill="1" applyBorder="1"/>
    <xf numFmtId="0" fontId="5" fillId="4" borderId="0" xfId="5" applyFont="1" applyFill="1" applyBorder="1"/>
    <xf numFmtId="44" fontId="5" fillId="4" borderId="0" xfId="6" applyFont="1" applyFill="1" applyBorder="1"/>
    <xf numFmtId="44" fontId="10" fillId="4" borderId="0" xfId="6" applyFont="1" applyFill="1" applyBorder="1"/>
    <xf numFmtId="0" fontId="43" fillId="0" borderId="0" xfId="0" applyFont="1" applyAlignment="1">
      <alignment vertical="top"/>
    </xf>
    <xf numFmtId="0" fontId="43" fillId="0" borderId="0" xfId="0" applyFont="1" applyAlignment="1">
      <alignment vertical="top" wrapText="1" readingOrder="1"/>
    </xf>
    <xf numFmtId="0" fontId="0" fillId="0" borderId="0" xfId="0" applyAlignment="1">
      <alignment vertical="top"/>
    </xf>
    <xf numFmtId="0" fontId="5" fillId="4" borderId="0" xfId="5" applyFont="1" applyFill="1" applyBorder="1" applyAlignment="1">
      <alignment horizontal="left"/>
    </xf>
    <xf numFmtId="0" fontId="3" fillId="0" borderId="0" xfId="3" applyNumberFormat="1" applyFont="1" applyFill="1" applyBorder="1" applyAlignment="1">
      <alignment horizontal="left" vertical="top" wrapText="1"/>
    </xf>
    <xf numFmtId="0" fontId="44" fillId="0" borderId="0" xfId="3" applyFont="1" applyFill="1" applyBorder="1" applyAlignment="1">
      <alignment vertical="top" wrapText="1"/>
    </xf>
    <xf numFmtId="0" fontId="3" fillId="0" borderId="0" xfId="3" applyNumberFormat="1" applyFont="1" applyFill="1" applyBorder="1" applyAlignment="1">
      <alignment horizontal="center" vertical="top" wrapText="1"/>
    </xf>
    <xf numFmtId="0" fontId="7" fillId="0" borderId="0" xfId="3" applyNumberFormat="1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34" fillId="0" borderId="2" xfId="3" applyNumberFormat="1" applyFont="1" applyFill="1" applyBorder="1" applyAlignment="1">
      <alignment horizontal="center" vertical="center" wrapText="1"/>
    </xf>
    <xf numFmtId="0" fontId="45" fillId="0" borderId="2" xfId="1" quotePrefix="1" applyNumberFormat="1" applyFont="1" applyFill="1" applyBorder="1" applyAlignment="1">
      <alignment horizontal="center" vertical="center" wrapText="1"/>
    </xf>
    <xf numFmtId="0" fontId="39" fillId="0" borderId="0" xfId="3" applyNumberFormat="1" applyFont="1" applyFill="1" applyBorder="1" applyAlignment="1">
      <alignment horizontal="left" vertical="top" wrapText="1"/>
    </xf>
    <xf numFmtId="0" fontId="3" fillId="0" borderId="0" xfId="3" applyNumberFormat="1" applyFont="1" applyFill="1" applyBorder="1" applyAlignment="1">
      <alignment horizontal="left" vertical="center" wrapText="1"/>
    </xf>
    <xf numFmtId="0" fontId="5" fillId="0" borderId="0" xfId="3" applyNumberFormat="1" applyFont="1" applyFill="1" applyBorder="1" applyAlignment="1">
      <alignment horizontal="left" vertical="top" indent="2"/>
    </xf>
    <xf numFmtId="44" fontId="3" fillId="0" borderId="0" xfId="3" applyNumberFormat="1" applyFont="1" applyFill="1" applyBorder="1" applyAlignment="1">
      <alignment horizontal="left" vertical="center" wrapText="1"/>
    </xf>
    <xf numFmtId="0" fontId="5" fillId="0" borderId="0" xfId="3" applyNumberFormat="1" applyFont="1" applyFill="1" applyBorder="1" applyAlignment="1">
      <alignment horizontal="left" vertical="top" wrapText="1"/>
    </xf>
    <xf numFmtId="44" fontId="46" fillId="0" borderId="0" xfId="3" applyNumberFormat="1" applyFont="1" applyFill="1" applyBorder="1" applyAlignment="1">
      <alignment horizontal="left" vertical="center" wrapText="1"/>
    </xf>
    <xf numFmtId="0" fontId="5" fillId="0" borderId="0" xfId="3" applyNumberFormat="1" applyFont="1" applyFill="1" applyBorder="1" applyAlignment="1">
      <alignment horizontal="left" vertical="top" wrapText="1" indent="2"/>
    </xf>
    <xf numFmtId="44" fontId="3" fillId="0" borderId="0" xfId="2" applyFont="1" applyFill="1" applyBorder="1" applyAlignment="1">
      <alignment horizontal="left" vertical="center" wrapText="1"/>
    </xf>
    <xf numFmtId="166" fontId="3" fillId="0" borderId="0" xfId="3" applyNumberFormat="1" applyFont="1" applyFill="1" applyBorder="1" applyAlignment="1">
      <alignment horizontal="left" vertical="top" wrapText="1"/>
    </xf>
    <xf numFmtId="166" fontId="3" fillId="0" borderId="0" xfId="3" applyNumberFormat="1" applyFont="1" applyFill="1" applyBorder="1" applyAlignment="1">
      <alignment horizontal="left" vertical="center" wrapText="1"/>
    </xf>
    <xf numFmtId="0" fontId="47" fillId="0" borderId="0" xfId="3" applyNumberFormat="1" applyFont="1" applyFill="1" applyBorder="1" applyAlignment="1">
      <alignment horizontal="left" vertical="top" indent="4"/>
    </xf>
    <xf numFmtId="0" fontId="47" fillId="0" borderId="0" xfId="3" applyNumberFormat="1" applyFont="1" applyFill="1" applyBorder="1" applyAlignment="1">
      <alignment horizontal="left" vertical="top" wrapText="1" indent="4"/>
    </xf>
    <xf numFmtId="44" fontId="3" fillId="5" borderId="0" xfId="3" applyNumberFormat="1" applyFont="1" applyFill="1" applyBorder="1" applyAlignment="1">
      <alignment horizontal="left" vertical="center" wrapText="1"/>
    </xf>
    <xf numFmtId="0" fontId="26" fillId="0" borderId="0" xfId="3" applyNumberFormat="1" applyFont="1" applyFill="1" applyBorder="1" applyAlignment="1">
      <alignment horizontal="left" vertical="top" wrapText="1"/>
    </xf>
    <xf numFmtId="0" fontId="48" fillId="0" borderId="0" xfId="3" applyNumberFormat="1" applyFont="1" applyFill="1" applyBorder="1" applyAlignment="1">
      <alignment horizontal="left" vertical="top" wrapText="1" indent="4"/>
    </xf>
    <xf numFmtId="44" fontId="46" fillId="5" borderId="0" xfId="3" applyNumberFormat="1" applyFont="1" applyFill="1" applyBorder="1" applyAlignment="1">
      <alignment horizontal="left" vertical="center" wrapText="1"/>
    </xf>
    <xf numFmtId="166" fontId="46" fillId="0" borderId="0" xfId="3" applyNumberFormat="1" applyFont="1" applyFill="1" applyBorder="1" applyAlignment="1">
      <alignment horizontal="left" vertical="center" wrapText="1"/>
    </xf>
    <xf numFmtId="44" fontId="46" fillId="6" borderId="0" xfId="3" applyNumberFormat="1" applyFont="1" applyFill="1" applyBorder="1" applyAlignment="1">
      <alignment horizontal="left" vertical="center" wrapText="1"/>
    </xf>
    <xf numFmtId="166" fontId="49" fillId="0" borderId="0" xfId="4" applyNumberFormat="1" applyFont="1" applyBorder="1" applyAlignment="1" applyProtection="1">
      <alignment vertical="center"/>
    </xf>
    <xf numFmtId="0" fontId="5" fillId="3" borderId="0" xfId="3" applyNumberFormat="1" applyFont="1" applyFill="1" applyBorder="1" applyAlignment="1">
      <alignment horizontal="left" vertical="top" wrapText="1"/>
    </xf>
    <xf numFmtId="0" fontId="3" fillId="3" borderId="0" xfId="3" applyNumberFormat="1" applyFont="1" applyFill="1" applyBorder="1" applyAlignment="1">
      <alignment horizontal="left" vertical="center" wrapText="1"/>
    </xf>
    <xf numFmtId="166" fontId="3" fillId="3" borderId="0" xfId="3" applyNumberFormat="1" applyFont="1" applyFill="1" applyBorder="1" applyAlignment="1">
      <alignment horizontal="left" vertical="center" wrapText="1"/>
    </xf>
    <xf numFmtId="0" fontId="50" fillId="0" borderId="0" xfId="3" applyNumberFormat="1" applyFont="1" applyFill="1" applyBorder="1" applyAlignment="1">
      <alignment horizontal="left" vertical="top" wrapText="1" indent="2"/>
    </xf>
    <xf numFmtId="166" fontId="51" fillId="0" borderId="0" xfId="4" applyNumberFormat="1" applyFont="1" applyBorder="1" applyAlignment="1" applyProtection="1">
      <alignment vertical="center"/>
    </xf>
    <xf numFmtId="49" fontId="3" fillId="6" borderId="0" xfId="3" applyNumberFormat="1" applyFont="1" applyFill="1" applyBorder="1" applyAlignment="1">
      <alignment horizontal="left" vertical="top" wrapText="1"/>
    </xf>
    <xf numFmtId="49" fontId="50" fillId="6" borderId="0" xfId="3" applyNumberFormat="1" applyFont="1" applyFill="1" applyBorder="1" applyAlignment="1">
      <alignment horizontal="left" vertical="top" wrapText="1" indent="2"/>
    </xf>
    <xf numFmtId="44" fontId="3" fillId="6" borderId="0" xfId="3" applyNumberFormat="1" applyFont="1" applyFill="1" applyBorder="1" applyAlignment="1">
      <alignment horizontal="left" vertical="center" wrapText="1"/>
    </xf>
    <xf numFmtId="0" fontId="50" fillId="7" borderId="0" xfId="3" applyNumberFormat="1" applyFont="1" applyFill="1" applyBorder="1" applyAlignment="1">
      <alignment horizontal="left" vertical="top" wrapText="1" indent="2"/>
    </xf>
    <xf numFmtId="166" fontId="49" fillId="3" borderId="0" xfId="4" applyNumberFormat="1" applyFont="1" applyFill="1" applyBorder="1" applyAlignment="1" applyProtection="1">
      <alignment vertical="center"/>
    </xf>
    <xf numFmtId="166" fontId="46" fillId="0" borderId="0" xfId="3" applyNumberFormat="1" applyFont="1" applyFill="1" applyBorder="1" applyAlignment="1">
      <alignment horizontal="left" vertical="top" wrapText="1"/>
    </xf>
    <xf numFmtId="44" fontId="3" fillId="0" borderId="0" xfId="3" applyNumberFormat="1" applyFont="1" applyFill="1" applyBorder="1" applyAlignment="1">
      <alignment horizontal="left" vertical="top" wrapText="1"/>
    </xf>
    <xf numFmtId="49" fontId="3" fillId="0" borderId="0" xfId="3" applyNumberFormat="1" applyFont="1" applyFill="1" applyBorder="1" applyAlignment="1">
      <alignment horizontal="left" vertical="top" wrapText="1"/>
    </xf>
    <xf numFmtId="49" fontId="50" fillId="0" borderId="0" xfId="3" applyNumberFormat="1" applyFont="1" applyFill="1" applyBorder="1" applyAlignment="1">
      <alignment horizontal="left" vertical="top" wrapText="1" indent="2"/>
    </xf>
    <xf numFmtId="0" fontId="52" fillId="0" borderId="0" xfId="3" applyNumberFormat="1" applyFont="1" applyFill="1" applyBorder="1" applyAlignment="1">
      <alignment horizontal="left" vertical="top" wrapText="1" indent="2"/>
    </xf>
    <xf numFmtId="166" fontId="53" fillId="0" borderId="0" xfId="2" applyNumberFormat="1" applyFont="1" applyFill="1" applyBorder="1" applyAlignment="1">
      <alignment horizontal="left" vertical="center" wrapText="1"/>
    </xf>
    <xf numFmtId="0" fontId="5" fillId="0" borderId="0" xfId="3" applyNumberFormat="1" applyFont="1" applyFill="1" applyBorder="1" applyAlignment="1">
      <alignment horizontal="left" vertical="top" wrapText="1" indent="4"/>
    </xf>
    <xf numFmtId="44" fontId="3" fillId="3" borderId="0" xfId="3" applyNumberFormat="1" applyFont="1" applyFill="1" applyBorder="1" applyAlignment="1">
      <alignment horizontal="left" vertical="center" wrapText="1"/>
    </xf>
    <xf numFmtId="166" fontId="46" fillId="3" borderId="0" xfId="3" applyNumberFormat="1" applyFont="1" applyFill="1" applyBorder="1" applyAlignment="1">
      <alignment horizontal="left" vertical="center" wrapText="1"/>
    </xf>
    <xf numFmtId="0" fontId="39" fillId="8" borderId="0" xfId="3" applyNumberFormat="1" applyFont="1" applyFill="1" applyBorder="1" applyAlignment="1">
      <alignment horizontal="left" vertical="top" wrapText="1"/>
    </xf>
    <xf numFmtId="0" fontId="3" fillId="8" borderId="0" xfId="3" applyNumberFormat="1" applyFont="1" applyFill="1" applyBorder="1" applyAlignment="1">
      <alignment horizontal="left" vertical="center" wrapText="1"/>
    </xf>
    <xf numFmtId="44" fontId="3" fillId="8" borderId="0" xfId="2" applyFont="1" applyFill="1" applyBorder="1" applyAlignment="1">
      <alignment horizontal="left" vertical="center" wrapText="1"/>
    </xf>
    <xf numFmtId="0" fontId="5" fillId="8" borderId="0" xfId="3" applyNumberFormat="1" applyFont="1" applyFill="1" applyBorder="1" applyAlignment="1">
      <alignment horizontal="left" vertical="top" wrapText="1"/>
    </xf>
    <xf numFmtId="44" fontId="3" fillId="8" borderId="0" xfId="3" applyNumberFormat="1" applyFont="1" applyFill="1" applyBorder="1" applyAlignment="1">
      <alignment horizontal="left" vertical="center" wrapText="1"/>
    </xf>
    <xf numFmtId="0" fontId="3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justify" vertical="justify" wrapText="1"/>
    </xf>
    <xf numFmtId="44" fontId="3" fillId="0" borderId="0" xfId="2" applyNumberFormat="1" applyFont="1" applyFill="1" applyBorder="1" applyAlignment="1">
      <alignment horizontal="left" vertical="center" wrapText="1"/>
    </xf>
  </cellXfs>
  <cellStyles count="7">
    <cellStyle name="Millares" xfId="1" builtinId="3"/>
    <cellStyle name="Millares 19 2 2 9" xfId="4" xr:uid="{073681BC-C067-40FB-A49D-7FC505877356}"/>
    <cellStyle name="Moneda" xfId="2" builtinId="4"/>
    <cellStyle name="Moneda 2" xfId="6" xr:uid="{63CBE678-83A8-47B9-9888-9955CB58E748}"/>
    <cellStyle name="Normal" xfId="0" builtinId="0"/>
    <cellStyle name="Normal 2" xfId="5" xr:uid="{C715F005-4FC4-4B36-B53C-3130037C5123}"/>
    <cellStyle name="Normal 4" xfId="3" xr:uid="{379D3C56-C817-4203-B04C-C67E8BBD7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3248786</xdr:colOff>
      <xdr:row>67</xdr:row>
      <xdr:rowOff>0</xdr:rowOff>
    </xdr:from>
    <xdr:ext cx="76200" cy="137160"/>
    <xdr:pic>
      <xdr:nvPicPr>
        <xdr:cNvPr id="2" name="image226.png">
          <a:extLst>
            <a:ext uri="{FF2B5EF4-FFF2-40B4-BE49-F238E27FC236}">
              <a16:creationId xmlns:a16="http://schemas.microsoft.com/office/drawing/2014/main" id="{AA4FAC36-3524-4C9C-9D5D-C9BD6153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67</xdr:row>
      <xdr:rowOff>0</xdr:rowOff>
    </xdr:from>
    <xdr:ext cx="76200" cy="137160"/>
    <xdr:pic>
      <xdr:nvPicPr>
        <xdr:cNvPr id="3" name="image228.png">
          <a:extLst>
            <a:ext uri="{FF2B5EF4-FFF2-40B4-BE49-F238E27FC236}">
              <a16:creationId xmlns:a16="http://schemas.microsoft.com/office/drawing/2014/main" id="{7E666028-45A1-4B97-AB20-65DDED42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2</xdr:col>
      <xdr:colOff>3248786</xdr:colOff>
      <xdr:row>66</xdr:row>
      <xdr:rowOff>0</xdr:rowOff>
    </xdr:from>
    <xdr:ext cx="76200" cy="137160"/>
    <xdr:pic>
      <xdr:nvPicPr>
        <xdr:cNvPr id="4" name="image226.png">
          <a:extLst>
            <a:ext uri="{FF2B5EF4-FFF2-40B4-BE49-F238E27FC236}">
              <a16:creationId xmlns:a16="http://schemas.microsoft.com/office/drawing/2014/main" id="{042562F9-F855-49DB-9EED-E5700E66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5086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2</xdr:col>
      <xdr:colOff>3425825</xdr:colOff>
      <xdr:row>66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D56A1481-7394-4449-9093-27196A75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66</xdr:row>
      <xdr:rowOff>0</xdr:rowOff>
    </xdr:from>
    <xdr:ext cx="76200" cy="137160"/>
    <xdr:pic>
      <xdr:nvPicPr>
        <xdr:cNvPr id="6" name="image228.png">
          <a:extLst>
            <a:ext uri="{FF2B5EF4-FFF2-40B4-BE49-F238E27FC236}">
              <a16:creationId xmlns:a16="http://schemas.microsoft.com/office/drawing/2014/main" id="{C7B602A1-4675-4B25-91CE-083C8C7E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3248786</xdr:colOff>
      <xdr:row>73</xdr:row>
      <xdr:rowOff>0</xdr:rowOff>
    </xdr:from>
    <xdr:ext cx="76200" cy="137160"/>
    <xdr:pic>
      <xdr:nvPicPr>
        <xdr:cNvPr id="9" name="image226.png">
          <a:extLst>
            <a:ext uri="{FF2B5EF4-FFF2-40B4-BE49-F238E27FC236}">
              <a16:creationId xmlns:a16="http://schemas.microsoft.com/office/drawing/2014/main" id="{5D1BE8C5-2FB0-4E86-9B43-D3A4CC389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1306175"/>
          <a:ext cx="76200" cy="137160"/>
        </a:xfrm>
        <a:prstGeom prst="rect">
          <a:avLst/>
        </a:prstGeom>
      </xdr:spPr>
    </xdr:pic>
    <xdr:clientData/>
  </xdr:oneCellAnchor>
  <xdr:twoCellAnchor>
    <xdr:from>
      <xdr:col>3</xdr:col>
      <xdr:colOff>22227</xdr:colOff>
      <xdr:row>66</xdr:row>
      <xdr:rowOff>185210</xdr:rowOff>
    </xdr:from>
    <xdr:to>
      <xdr:col>5</xdr:col>
      <xdr:colOff>0</xdr:colOff>
      <xdr:row>71</xdr:row>
      <xdr:rowOff>13760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F08C2FE-43D3-4E13-B54D-F03DC8DEC3B6}"/>
            </a:ext>
          </a:extLst>
        </xdr:cNvPr>
        <xdr:cNvSpPr txBox="1"/>
      </xdr:nvSpPr>
      <xdr:spPr>
        <a:xfrm>
          <a:off x="4870452" y="10243610"/>
          <a:ext cx="2549523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 Lic. Gustavo Arcides Márquez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4</xdr:col>
      <xdr:colOff>133350</xdr:colOff>
      <xdr:row>0</xdr:row>
      <xdr:rowOff>57150</xdr:rowOff>
    </xdr:from>
    <xdr:to>
      <xdr:col>5</xdr:col>
      <xdr:colOff>19195</xdr:colOff>
      <xdr:row>2</xdr:row>
      <xdr:rowOff>123825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B1D80C-2C87-4947-B23E-96665EBB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8350" y="57150"/>
          <a:ext cx="98122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3247263</xdr:colOff>
      <xdr:row>158</xdr:row>
      <xdr:rowOff>428626</xdr:rowOff>
    </xdr:from>
    <xdr:ext cx="76200" cy="137160"/>
    <xdr:pic>
      <xdr:nvPicPr>
        <xdr:cNvPr id="2" name="image228.png">
          <a:extLst>
            <a:ext uri="{FF2B5EF4-FFF2-40B4-BE49-F238E27FC236}">
              <a16:creationId xmlns:a16="http://schemas.microsoft.com/office/drawing/2014/main" id="{8C933D88-78A8-400C-96BE-7164DC94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063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3620515</xdr:colOff>
      <xdr:row>158</xdr:row>
      <xdr:rowOff>428626</xdr:rowOff>
    </xdr:from>
    <xdr:ext cx="76200" cy="137160"/>
    <xdr:pic>
      <xdr:nvPicPr>
        <xdr:cNvPr id="3" name="image229.png">
          <a:extLst>
            <a:ext uri="{FF2B5EF4-FFF2-40B4-BE49-F238E27FC236}">
              <a16:creationId xmlns:a16="http://schemas.microsoft.com/office/drawing/2014/main" id="{82411B36-A79D-4518-8EE8-C2EB73F35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31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158</xdr:row>
      <xdr:rowOff>428626</xdr:rowOff>
    </xdr:from>
    <xdr:ext cx="76200" cy="137160"/>
    <xdr:pic>
      <xdr:nvPicPr>
        <xdr:cNvPr id="4" name="image230.png">
          <a:extLst>
            <a:ext uri="{FF2B5EF4-FFF2-40B4-BE49-F238E27FC236}">
              <a16:creationId xmlns:a16="http://schemas.microsoft.com/office/drawing/2014/main" id="{92B3BBC5-F98B-40E0-B561-A77D9D44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165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6508C290-9576-4CCD-9639-63F8E954D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165</xdr:row>
      <xdr:rowOff>0</xdr:rowOff>
    </xdr:from>
    <xdr:ext cx="76200" cy="137160"/>
    <xdr:pic>
      <xdr:nvPicPr>
        <xdr:cNvPr id="6" name="image227.png">
          <a:extLst>
            <a:ext uri="{FF2B5EF4-FFF2-40B4-BE49-F238E27FC236}">
              <a16:creationId xmlns:a16="http://schemas.microsoft.com/office/drawing/2014/main" id="{040E8466-DECC-49CE-81BD-60AB5F45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twoCellAnchor>
    <xdr:from>
      <xdr:col>1</xdr:col>
      <xdr:colOff>3749683</xdr:colOff>
      <xdr:row>164</xdr:row>
      <xdr:rowOff>123836</xdr:rowOff>
    </xdr:from>
    <xdr:to>
      <xdr:col>4</xdr:col>
      <xdr:colOff>476259</xdr:colOff>
      <xdr:row>168</xdr:row>
      <xdr:rowOff>88911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202FEA9-966F-4818-881C-1F5217981427}"/>
            </a:ext>
          </a:extLst>
        </xdr:cNvPr>
        <xdr:cNvSpPr txBox="1"/>
      </xdr:nvSpPr>
      <xdr:spPr>
        <a:xfrm>
          <a:off x="4816483" y="6515111"/>
          <a:ext cx="2717801" cy="612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Lic. Gustavo Arcides Márquez Chávez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2</xdr:col>
      <xdr:colOff>560898</xdr:colOff>
      <xdr:row>0</xdr:row>
      <xdr:rowOff>84671</xdr:rowOff>
    </xdr:from>
    <xdr:to>
      <xdr:col>3</xdr:col>
      <xdr:colOff>811868</xdr:colOff>
      <xdr:row>2</xdr:row>
      <xdr:rowOff>157696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7F6684-DCB9-4F2F-85AE-085BA2B5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42523" y="84671"/>
          <a:ext cx="984395" cy="42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.%20-CC-/NAV/Datos%20para%20Phoenix/Producci&#243;n/BALANCES/2026%20-%20Cierre/Enero%202026/01%20-%20Estados%20financieros%20enero%202026%20-%20NCF-01.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stavo.marquez\Downloads\Formatos%20de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Comparativo"/>
      <sheetName val="Ordenado"/>
      <sheetName val="Para emisión-base"/>
      <sheetName val="Para emisión-EF+"/>
      <sheetName val="Para emisión-EF-carga, quitar d"/>
      <sheetName val="ESF-final+"/>
      <sheetName val="ER - detalle"/>
      <sheetName val="ESF"/>
      <sheetName val="ER - final+"/>
      <sheetName val="Flujo de efectivo+"/>
      <sheetName val="Estado de cambios+"/>
      <sheetName val="ESF-final-m"/>
      <sheetName val="ER - final-m"/>
      <sheetName val="F-Efect.-final-m"/>
      <sheetName val="E.C. P.-final-m"/>
      <sheetName val="ESF-final-m-BV"/>
      <sheetName val="ER - final-m-BV"/>
      <sheetName val="ECP"/>
      <sheetName val="EF"/>
      <sheetName val="BC3009"/>
    </sheetNames>
    <sheetDataSet>
      <sheetData sheetId="0"/>
      <sheetData sheetId="1"/>
      <sheetData sheetId="2"/>
      <sheetData sheetId="3"/>
      <sheetData sheetId="4">
        <row r="394">
          <cell r="O394">
            <v>0</v>
          </cell>
        </row>
        <row r="1399">
          <cell r="O1399">
            <v>0</v>
          </cell>
        </row>
        <row r="1408">
          <cell r="O1408">
            <v>0</v>
          </cell>
        </row>
        <row r="1416">
          <cell r="O1416">
            <v>0</v>
          </cell>
        </row>
        <row r="1424">
          <cell r="O1424">
            <v>0</v>
          </cell>
        </row>
        <row r="2977">
          <cell r="O2977">
            <v>0</v>
          </cell>
        </row>
        <row r="3008">
          <cell r="O3008">
            <v>0</v>
          </cell>
        </row>
        <row r="3011">
          <cell r="O3011">
            <v>0</v>
          </cell>
        </row>
        <row r="3497">
          <cell r="M3497" t="str">
            <v>621004</v>
          </cell>
          <cell r="N3497" t="str">
            <v>COMISIONES DE OTROS SERVICIOS</v>
          </cell>
        </row>
        <row r="3565">
          <cell r="M3565" t="str">
            <v>6310010100</v>
          </cell>
          <cell r="N3565" t="str">
            <v>Recuperaciones de préstamos e intereses</v>
          </cell>
        </row>
        <row r="3759">
          <cell r="M3759" t="str">
            <v>712</v>
          </cell>
          <cell r="N3759" t="str">
            <v>CONSTITUCIÓN DE ESTIMACIONES DE PÉRDIDA POR  SANEAMIENTO DE ACTIVOS DE RIESGO CREDITICIO (ARC)</v>
          </cell>
        </row>
      </sheetData>
      <sheetData sheetId="5"/>
      <sheetData sheetId="6"/>
      <sheetData sheetId="7"/>
      <sheetData sheetId="8"/>
      <sheetData sheetId="9">
        <row r="8">
          <cell r="D8">
            <v>0</v>
          </cell>
        </row>
        <row r="12">
          <cell r="D1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ESF"/>
      <sheetName val="ER"/>
      <sheetName val="ECP"/>
      <sheetName val="EF"/>
    </sheetNames>
    <sheetDataSet>
      <sheetData sheetId="0">
        <row r="7">
          <cell r="O7" t="str">
            <v>DISPONIBILIDADES</v>
          </cell>
        </row>
        <row r="2753">
          <cell r="O2753" t="str">
            <v>Superávit por revaluación</v>
          </cell>
        </row>
        <row r="2754">
          <cell r="O2754" t="str">
            <v>Cambios de valor razonable PFVRCR atribuibles a cambios en el riesgo de crédito</v>
          </cell>
        </row>
        <row r="2755">
          <cell r="O2755" t="str">
            <v>Cambios en el VR del VT de una opción de una partida cubierta relacionada con una transacción</v>
          </cell>
        </row>
        <row r="2756">
          <cell r="O2756" t="str">
            <v>Cambios en el VR del elemento a término de los contratos a término de una partida cubierta relacionada con una transacción</v>
          </cell>
        </row>
        <row r="2757">
          <cell r="O2757" t="str">
            <v>Impuestos de los elementos que no se reclasificaran en resultados</v>
          </cell>
        </row>
        <row r="2760">
          <cell r="O2760" t="str">
            <v>Diferencias de conversión de negocio en el extranjero</v>
          </cell>
        </row>
        <row r="2761">
          <cell r="O2761" t="str">
            <v>Reserva de cobertura de flujos de efectivo</v>
          </cell>
        </row>
        <row r="2762">
          <cell r="O2762" t="str">
            <v>Cambios en el VR de instrumentos de deuda a VR con cambios en ORI</v>
          </cell>
        </row>
        <row r="2763">
          <cell r="O2763" t="str">
            <v>Cambios en el VR del VT de una opción de una partida cubierta relacionada con una transacción</v>
          </cell>
        </row>
        <row r="2764">
          <cell r="O2764" t="str">
            <v>Cambios en el VR del VT de una opción  de una partida cubierta relacionada con un período de tiempo</v>
          </cell>
        </row>
        <row r="2765">
          <cell r="O2765" t="str">
            <v>Cambios en el VR del ETCTPC relacionada con una transacción</v>
          </cell>
        </row>
        <row r="2766">
          <cell r="O2766" t="str">
            <v>Cambios en el VR del ETCTPC  relacionada con un período de tiempo</v>
          </cell>
        </row>
        <row r="2767">
          <cell r="O2767" t="str">
            <v>Pérdidas crediticias esperadas instrumentos financieros VRORI</v>
          </cell>
        </row>
        <row r="2768">
          <cell r="O2768" t="str">
            <v>Impuestos de los elementos que se reclasificarán en resultados</v>
          </cell>
        </row>
        <row r="2773">
          <cell r="O2773" t="str">
            <v>Superávit por revaluación</v>
          </cell>
        </row>
        <row r="2774">
          <cell r="O2774" t="str">
            <v>Cambios de valor razonable PFVRCR atribuibles a cambios en el riesgo de crédito</v>
          </cell>
        </row>
        <row r="2775">
          <cell r="O2775" t="str">
            <v>Cambios en el VR del VT de una opción de una partida cubierta relacionada con una transacción</v>
          </cell>
        </row>
        <row r="2776">
          <cell r="O2776" t="str">
            <v>Cambios en el VR del elemento a término de los contratos a término de una partida cubierta relacionada con una transacción</v>
          </cell>
        </row>
        <row r="2777">
          <cell r="O2777" t="str">
            <v>Impuestos de los elementos que no se reclasificaran en resultados</v>
          </cell>
        </row>
        <row r="2780">
          <cell r="O2780" t="str">
            <v>Diferencias de conversión de negocio en el extranjero</v>
          </cell>
        </row>
        <row r="2781">
          <cell r="O2781" t="str">
            <v>Reserva de cobertura de flujos de efectivo</v>
          </cell>
        </row>
        <row r="2782">
          <cell r="O2782" t="str">
            <v>Cambios en el VR de instrumentos de deuda a VR con cambios en ORI</v>
          </cell>
        </row>
        <row r="2783">
          <cell r="O2783" t="str">
            <v>Cambios en el VR del VT de una opción de una partida cubierta relacionada con una transacción</v>
          </cell>
        </row>
        <row r="2784">
          <cell r="O2784" t="str">
            <v>Cambios en el VR del VT de una opción  de una partida cubierta relacionada con un período de tiempo</v>
          </cell>
        </row>
        <row r="2785">
          <cell r="O2785" t="str">
            <v>Cambios en el VR del ETCTPC relacionada con una transacción</v>
          </cell>
        </row>
        <row r="2786">
          <cell r="O2786" t="str">
            <v>Cambios en el VR del ETCTPC  relacionada con un período de tiempo</v>
          </cell>
        </row>
        <row r="2787">
          <cell r="O2787" t="str">
            <v>Pérdidas crediticias esperadas instrumentos financieros VRORI</v>
          </cell>
        </row>
        <row r="2788">
          <cell r="O2788" t="str">
            <v>Impuestos de los elementos que se reclasificarán en resultados</v>
          </cell>
        </row>
        <row r="3122">
          <cell r="O3122" t="str">
            <v>Intereses</v>
          </cell>
        </row>
        <row r="3123">
          <cell r="O3123" t="str">
            <v>Comisiones por administración del crédito</v>
          </cell>
        </row>
        <row r="3128">
          <cell r="O3128" t="str">
            <v>Inspecciones y avalúos</v>
          </cell>
        </row>
        <row r="3131">
          <cell r="O3131" t="str">
            <v>Mantenidos para negociar de deuda distintos a derivados</v>
          </cell>
        </row>
        <row r="3132">
          <cell r="O3132" t="str">
            <v xml:space="preserve">Mantenidos para negociar derivados </v>
          </cell>
        </row>
        <row r="3133">
          <cell r="O3133" t="str">
            <v>De Deuda Designados a Valor Razonable con cambios en resultados</v>
          </cell>
        </row>
        <row r="3134">
          <cell r="O3134" t="str">
            <v>Instrumentos representativos de deuda</v>
          </cell>
        </row>
        <row r="3135">
          <cell r="O3135" t="str">
            <v>Instrumentos de deuda con precio cotizado y sin precio cotizado</v>
          </cell>
        </row>
        <row r="3136">
          <cell r="O3136" t="str">
            <v>Otros activos a costo amortizado</v>
          </cell>
        </row>
        <row r="3139">
          <cell r="O3139" t="str">
            <v>Primas</v>
          </cell>
        </row>
        <row r="3140">
          <cell r="O3140" t="str">
            <v>Otros ingresos</v>
          </cell>
        </row>
        <row r="3142">
          <cell r="O3142" t="str">
            <v>INTERESES SOBRE DEPÓSITOS</v>
          </cell>
        </row>
        <row r="3149">
          <cell r="O3149" t="str">
            <v>GANANCIA POR CAMBIOS EN EL VR DE ACTIVOS FINANCIEROS Y PASIVOS FINANCIEROS</v>
          </cell>
        </row>
        <row r="3182">
          <cell r="O3182" t="str">
            <v>REVERSIÓN DE DETERIORO DE ACTIVOS FINANCIEROS DISTINTOS A ACTIVOS DE RIESGO CREDITICIO (ARC)</v>
          </cell>
        </row>
        <row r="3186">
          <cell r="O3186" t="str">
            <v>REVERSIÓN DE ESTIMACIONES DE PÉRDIDA POR INCOBRABILIDAD DE ACTIVOS DE RIESGO CREDITICIO (ARC)</v>
          </cell>
        </row>
        <row r="3191">
          <cell r="O3191" t="str">
            <v xml:space="preserve">GANANCIA POR VENTA DE ACTIVOS FINANCIEROS MEDIDOS A COSTO AMORTIZADO </v>
          </cell>
        </row>
        <row r="3203">
          <cell r="O3203" t="str">
            <v>Utilidad en compra-venta de moneda extranjera</v>
          </cell>
        </row>
        <row r="3204">
          <cell r="O3204" t="str">
            <v>Comisiones</v>
          </cell>
        </row>
        <row r="3205">
          <cell r="O3205" t="str">
            <v>Intereses</v>
          </cell>
        </row>
        <row r="3206">
          <cell r="O3206" t="str">
            <v>Ganancias por Fluctuaciones en tipo de cambio</v>
          </cell>
        </row>
        <row r="3207">
          <cell r="O3207" t="str">
            <v>Ganancias de conversión de negocio en el extranjero</v>
          </cell>
        </row>
        <row r="3209">
          <cell r="O3209" t="str">
            <v>CARTAS DE CRÉDITO</v>
          </cell>
        </row>
        <row r="3216">
          <cell r="O3216" t="str">
            <v>Otros</v>
          </cell>
        </row>
        <row r="3256">
          <cell r="O3256" t="str">
            <v>COMISIONES POR ADMINISTRACIÓN DE FONDOS DE AHORRO PREVISIONAL VOLUNTARIO</v>
          </cell>
        </row>
        <row r="3260">
          <cell r="O3260" t="str">
            <v>CUOTAS COOPERATIVAS</v>
          </cell>
        </row>
        <row r="3263">
          <cell r="O3263" t="str">
            <v>COMISIONES POR OPERACIONES CON INSTRUMENTOS FINANCIEROS DERIVADOS</v>
          </cell>
        </row>
        <row r="3276">
          <cell r="O3276" t="str">
            <v>GANANCIA EN VENTA DE ACTIVOS</v>
          </cell>
        </row>
        <row r="3282">
          <cell r="O3282" t="str">
            <v>INGRESOS POR EXPLOTACIÓN DE ACTIVOS</v>
          </cell>
        </row>
        <row r="3295">
          <cell r="O3295" t="str">
            <v>SUBVENCIONES</v>
          </cell>
        </row>
        <row r="3299">
          <cell r="O3299" t="str">
            <v>GANANCIAS GENERADAS POR ENTIDADES REGISTRADAS BAJO EL MÉTODO DE LA PARTICIPACIÓN</v>
          </cell>
        </row>
        <row r="3304">
          <cell r="O3304" t="str">
            <v>GANANCIAS POR IMPORTES INEFICACES EN OPERACIONES DE COBERTURA</v>
          </cell>
        </row>
        <row r="3309">
          <cell r="O3309" t="str">
            <v xml:space="preserve">Inversiones en acciones </v>
          </cell>
        </row>
        <row r="3310">
          <cell r="O3310" t="str">
            <v>Propiedades y equipo</v>
          </cell>
        </row>
        <row r="3311">
          <cell r="O3311" t="str">
            <v>Activos Extraordinarios</v>
          </cell>
        </row>
        <row r="3312">
          <cell r="O3312" t="str">
            <v>Intangibles</v>
          </cell>
        </row>
        <row r="3315">
          <cell r="O3315" t="str">
            <v>OTROS INGRESOS</v>
          </cell>
        </row>
        <row r="3329">
          <cell r="O3329" t="str">
            <v>DEPÓSITOS</v>
          </cell>
        </row>
        <row r="3338">
          <cell r="O3338" t="str">
            <v>Intereses</v>
          </cell>
        </row>
        <row r="3339">
          <cell r="O3339" t="str">
            <v>Comisiones</v>
          </cell>
        </row>
        <row r="3342">
          <cell r="O3342" t="str">
            <v>Intereses</v>
          </cell>
        </row>
        <row r="3343">
          <cell r="O3343" t="str">
            <v>Comisiones</v>
          </cell>
        </row>
        <row r="3346">
          <cell r="O3346" t="str">
            <v xml:space="preserve">Intereses de títulos valores         </v>
          </cell>
        </row>
        <row r="3347">
          <cell r="O3347" t="str">
            <v xml:space="preserve">Otros costos de emisión          </v>
          </cell>
        </row>
        <row r="3349">
          <cell r="O3349" t="str">
            <v>PASIVOS FINANCIEROS A VALOR RAZONABLE CON CAMBIOS EN RESULTADOS</v>
          </cell>
        </row>
        <row r="3353">
          <cell r="O3353" t="str">
            <v>PRIMAS POR GARANTÍA DE DEPÓSITOS</v>
          </cell>
        </row>
        <row r="3360">
          <cell r="O3360" t="str">
            <v>Intereses</v>
          </cell>
        </row>
        <row r="3361">
          <cell r="O3361" t="str">
            <v>Comisiones</v>
          </cell>
        </row>
        <row r="3363">
          <cell r="O3363" t="str">
            <v>OBLIGACIONES CONVERTIBLES EN ACCIONES</v>
          </cell>
        </row>
        <row r="3368">
          <cell r="O3368" t="str">
            <v>Intereses</v>
          </cell>
        </row>
        <row r="3369">
          <cell r="O3369" t="str">
            <v>Comisiones</v>
          </cell>
        </row>
        <row r="3371">
          <cell r="O3371" t="str">
            <v>ARRENDAMIENTOS</v>
          </cell>
        </row>
        <row r="3375">
          <cell r="O3375" t="str">
            <v>COMISIONES POR GARANTIAS FINANCIERAS RECIBIDAS</v>
          </cell>
        </row>
        <row r="3390">
          <cell r="O3390" t="str">
            <v>COMISIONES DE OTROS PASIVOS FINANCIEROS</v>
          </cell>
        </row>
        <row r="3397">
          <cell r="O3397" t="str">
            <v>PÉRDIDA POR CAMBIOS EN EL VR DE ACTIVOS FINANCIEROS Y PASIVOS FINANCIEROS</v>
          </cell>
        </row>
        <row r="3430">
          <cell r="O3430" t="str">
            <v>DETERIORO DE ACTIVOS FINANCIEROS DISTINTOS A LOS ACTIVOS DE RIESGO CREDITICIO (ARC)</v>
          </cell>
        </row>
        <row r="3434">
          <cell r="O3434" t="str">
            <v>CONSTITUCIÓN DE ESTIMACIONES DE PÉRDIDA POR AVALES, FIANZAS Y OTROS</v>
          </cell>
        </row>
        <row r="3440">
          <cell r="O3440" t="str">
            <v>CONSTITUCIÓN DE ESTIMACIONES DE PÉRDIDA POR CASTIGO DE AVALES, FIANZAS Y OTROS</v>
          </cell>
        </row>
        <row r="3446">
          <cell r="O3446" t="str">
            <v>PÉRDIDA POR VENTA DE ACTIVOS FINANCIEROS MEDIDOS A COSTO AMORTIZADO</v>
          </cell>
        </row>
        <row r="3450">
          <cell r="O3450" t="str">
            <v>OTROS GASTOS FINANCIEROS</v>
          </cell>
        </row>
        <row r="3482">
          <cell r="O3482" t="str">
            <v>COMISIONES DE OTROS SERVICIOS</v>
          </cell>
        </row>
        <row r="3522">
          <cell r="O3522" t="str">
            <v>PÉRDIDAS GENERADAS POR ENTIDADES REGISTRADAS BAJO EL MÉTODO DE LA PARTICIPACIÓN</v>
          </cell>
        </row>
        <row r="3535">
          <cell r="O3535" t="str">
            <v>PÉRDIDAS POR OPERACIONES EN MONEDA EXTRANJERA</v>
          </cell>
        </row>
        <row r="3548">
          <cell r="O3548" t="str">
            <v>PÉRDIDA POR IMPORTES INEFICACES EN OPERACIONES DE COBERTURA</v>
          </cell>
        </row>
        <row r="3556">
          <cell r="O3556" t="str">
            <v>ACTIVOS EXTRAORDINARIOS</v>
          </cell>
        </row>
        <row r="3561">
          <cell r="O3561" t="str">
            <v>PROPIEDADES Y EQUIPO</v>
          </cell>
        </row>
        <row r="3565">
          <cell r="O3565" t="str">
            <v>ACTIVOS INTANGIBLES</v>
          </cell>
        </row>
        <row r="3571">
          <cell r="O3571" t="str">
            <v>INVERSIONES EN ACCIONES</v>
          </cell>
        </row>
        <row r="3576">
          <cell r="O3576" t="str">
            <v>PÉRDIDA EN VENTA DE ACTIVOS</v>
          </cell>
        </row>
        <row r="3594">
          <cell r="O3594" t="str">
            <v>COSTOS POR EXPLOTACIÓN DE ACTIVOS</v>
          </cell>
        </row>
        <row r="3616">
          <cell r="O3616" t="str">
            <v>GASTOS DE FUNCIONARIOS Y EMPLEADOS</v>
          </cell>
        </row>
        <row r="3665">
          <cell r="O3665" t="str">
            <v>GASTOS GENERALES</v>
          </cell>
        </row>
        <row r="3757">
          <cell r="O3757" t="str">
            <v>DEPRECIACIONES Y AMORTIZACIONES</v>
          </cell>
        </row>
        <row r="3771">
          <cell r="O3771" t="str">
            <v>PROVISIONES</v>
          </cell>
        </row>
        <row r="3784">
          <cell r="O3784" t="str">
            <v>GASTO POR IMPUESTO SOBRE LAS GANANCIAS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5954-DA00-4CE7-8939-59E80DAD52C3}">
  <sheetPr>
    <tabColor rgb="FF0070C0"/>
  </sheetPr>
  <dimension ref="A1:H73"/>
  <sheetViews>
    <sheetView showGridLines="0" zoomScaleNormal="100" zoomScaleSheetLayoutView="82" workbookViewId="0">
      <selection activeCell="E11" sqref="E11"/>
    </sheetView>
  </sheetViews>
  <sheetFormatPr baseColWidth="10" defaultColWidth="8" defaultRowHeight="12.75" x14ac:dyDescent="0.25"/>
  <cols>
    <col min="1" max="2" width="6.5703125" style="1" customWidth="1"/>
    <col min="3" max="3" width="59.5703125" style="4" customWidth="1"/>
    <col min="4" max="4" width="13" style="23" customWidth="1"/>
    <col min="5" max="5" width="16.42578125" style="63" customWidth="1"/>
    <col min="6" max="6" width="40.85546875" style="4" bestFit="1" customWidth="1"/>
    <col min="7" max="16384" width="8" style="4"/>
  </cols>
  <sheetData>
    <row r="1" spans="1:5" ht="15" x14ac:dyDescent="0.25">
      <c r="C1" s="2" t="s">
        <v>0</v>
      </c>
      <c r="D1" s="3"/>
      <c r="E1" s="3"/>
    </row>
    <row r="2" spans="1:5" x14ac:dyDescent="0.25">
      <c r="C2" s="5" t="s">
        <v>1</v>
      </c>
      <c r="D2" s="3"/>
      <c r="E2" s="3"/>
    </row>
    <row r="3" spans="1:5" x14ac:dyDescent="0.25">
      <c r="C3" s="5" t="s">
        <v>2</v>
      </c>
      <c r="D3" s="3"/>
      <c r="E3" s="3"/>
    </row>
    <row r="4" spans="1:5" x14ac:dyDescent="0.25">
      <c r="C4" s="6" t="s">
        <v>3</v>
      </c>
      <c r="D4" s="3"/>
      <c r="E4" s="3"/>
    </row>
    <row r="5" spans="1:5" x14ac:dyDescent="0.25">
      <c r="C5" s="7"/>
      <c r="D5" s="3"/>
      <c r="E5" s="3"/>
    </row>
    <row r="6" spans="1:5" ht="25.5" x14ac:dyDescent="0.25">
      <c r="C6" s="7"/>
      <c r="D6" s="3"/>
      <c r="E6" s="8" t="s">
        <v>4</v>
      </c>
    </row>
    <row r="7" spans="1:5" ht="15.75" customHeight="1" x14ac:dyDescent="0.25">
      <c r="C7" s="9" t="s">
        <v>5</v>
      </c>
      <c r="D7" s="10"/>
      <c r="E7" s="11"/>
    </row>
    <row r="8" spans="1:5" ht="15.75" customHeight="1" x14ac:dyDescent="0.2">
      <c r="A8" s="12"/>
      <c r="B8" s="12"/>
      <c r="C8" s="13" t="s">
        <v>6</v>
      </c>
      <c r="D8" s="14"/>
      <c r="E8" s="15">
        <v>16383.36946</v>
      </c>
    </row>
    <row r="9" spans="1:5" ht="15.75" customHeight="1" x14ac:dyDescent="0.35">
      <c r="A9" s="16"/>
      <c r="B9" s="16"/>
      <c r="C9" s="13" t="s">
        <v>7</v>
      </c>
      <c r="D9" s="14"/>
      <c r="E9" s="17">
        <v>4307</v>
      </c>
    </row>
    <row r="10" spans="1:5" hidden="1" x14ac:dyDescent="0.2">
      <c r="A10" s="18" t="s">
        <v>8</v>
      </c>
      <c r="B10" s="18"/>
      <c r="C10" s="19" t="s">
        <v>9</v>
      </c>
      <c r="D10" s="20">
        <f>+'[1]Para emisión-EF+'!O394</f>
        <v>0</v>
      </c>
      <c r="E10" s="21"/>
    </row>
    <row r="11" spans="1:5" ht="15.75" customHeight="1" x14ac:dyDescent="0.2">
      <c r="A11" s="18" t="s">
        <v>10</v>
      </c>
      <c r="B11" s="18"/>
      <c r="C11" s="19" t="s">
        <v>11</v>
      </c>
      <c r="E11" s="22">
        <v>4307</v>
      </c>
    </row>
    <row r="12" spans="1:5" ht="15.75" customHeight="1" x14ac:dyDescent="0.35">
      <c r="A12" s="18" t="s">
        <v>12</v>
      </c>
      <c r="B12" s="18"/>
      <c r="C12" s="19" t="s">
        <v>13</v>
      </c>
      <c r="E12" s="24">
        <v>0</v>
      </c>
    </row>
    <row r="13" spans="1:5" ht="15.75" hidden="1" customHeight="1" x14ac:dyDescent="0.2">
      <c r="A13" s="16"/>
      <c r="B13" s="16"/>
      <c r="C13" s="13" t="s">
        <v>14</v>
      </c>
      <c r="D13" s="25"/>
      <c r="E13" s="26">
        <v>0</v>
      </c>
    </row>
    <row r="14" spans="1:5" ht="15.75" hidden="1" customHeight="1" x14ac:dyDescent="0.2">
      <c r="A14" s="16"/>
      <c r="B14" s="16"/>
      <c r="C14" s="13" t="s">
        <v>15</v>
      </c>
      <c r="D14" s="25"/>
      <c r="E14" s="27">
        <v>0</v>
      </c>
    </row>
    <row r="15" spans="1:5" ht="15.75" customHeight="1" x14ac:dyDescent="0.2">
      <c r="A15" s="16"/>
      <c r="B15" s="16"/>
      <c r="C15" s="13" t="s">
        <v>16</v>
      </c>
      <c r="D15" s="25"/>
      <c r="E15" s="27">
        <v>89887.663969999994</v>
      </c>
    </row>
    <row r="16" spans="1:5" ht="15.75" customHeight="1" x14ac:dyDescent="0.2">
      <c r="A16" s="18" t="s">
        <v>17</v>
      </c>
      <c r="B16" s="18"/>
      <c r="C16" s="19" t="s">
        <v>18</v>
      </c>
      <c r="E16" s="22">
        <v>6251.1520300000002</v>
      </c>
    </row>
    <row r="17" spans="1:6" ht="15.75" customHeight="1" x14ac:dyDescent="0.2">
      <c r="A17" s="18" t="s">
        <v>19</v>
      </c>
      <c r="B17" s="18"/>
      <c r="C17" s="19" t="s">
        <v>20</v>
      </c>
      <c r="E17" s="22">
        <v>83917.676670000001</v>
      </c>
    </row>
    <row r="18" spans="1:6" ht="15.75" customHeight="1" x14ac:dyDescent="0.2">
      <c r="A18" s="18" t="s">
        <v>21</v>
      </c>
      <c r="B18" s="18"/>
      <c r="C18" s="19" t="s">
        <v>22</v>
      </c>
      <c r="E18" s="22">
        <v>1649.2460599999999</v>
      </c>
    </row>
    <row r="19" spans="1:6" ht="15.75" customHeight="1" x14ac:dyDescent="0.35">
      <c r="A19" s="18" t="s">
        <v>23</v>
      </c>
      <c r="B19" s="18"/>
      <c r="C19" s="19" t="s">
        <v>24</v>
      </c>
      <c r="E19" s="24">
        <v>-1930.4107899999999</v>
      </c>
    </row>
    <row r="20" spans="1:6" ht="15.75" customHeight="1" x14ac:dyDescent="0.2">
      <c r="A20" s="16"/>
      <c r="B20" s="16"/>
      <c r="C20" s="13" t="s">
        <v>25</v>
      </c>
      <c r="D20" s="14"/>
      <c r="E20" s="27">
        <v>958.32821999999999</v>
      </c>
    </row>
    <row r="21" spans="1:6" ht="15.75" customHeight="1" x14ac:dyDescent="0.2">
      <c r="A21" s="16"/>
      <c r="B21" s="16"/>
      <c r="C21" s="13" t="s">
        <v>26</v>
      </c>
      <c r="D21" s="14"/>
      <c r="E21" s="27">
        <v>1545.29555</v>
      </c>
    </row>
    <row r="22" spans="1:6" ht="15.75" customHeight="1" x14ac:dyDescent="0.2">
      <c r="A22" s="16"/>
      <c r="B22" s="16"/>
      <c r="C22" s="13" t="s">
        <v>27</v>
      </c>
      <c r="D22" s="14"/>
      <c r="E22" s="27">
        <v>90.465919999999997</v>
      </c>
    </row>
    <row r="23" spans="1:6" ht="15.75" hidden="1" customHeight="1" x14ac:dyDescent="0.2">
      <c r="A23" s="16"/>
      <c r="B23" s="16"/>
      <c r="C23" s="13" t="s">
        <v>28</v>
      </c>
      <c r="D23" s="14"/>
      <c r="E23" s="27">
        <v>0</v>
      </c>
    </row>
    <row r="24" spans="1:6" ht="15.75" customHeight="1" x14ac:dyDescent="0.2">
      <c r="A24" s="16"/>
      <c r="B24" s="16"/>
      <c r="C24" s="13" t="s">
        <v>29</v>
      </c>
      <c r="D24" s="14"/>
      <c r="E24" s="27">
        <v>16</v>
      </c>
    </row>
    <row r="25" spans="1:6" ht="15.75" customHeight="1" x14ac:dyDescent="0.35">
      <c r="A25" s="16"/>
      <c r="B25" s="16"/>
      <c r="C25" s="13" t="s">
        <v>30</v>
      </c>
      <c r="D25" s="14"/>
      <c r="E25" s="28">
        <v>495.19024000000002</v>
      </c>
      <c r="F25" s="29"/>
    </row>
    <row r="26" spans="1:6" ht="15.75" customHeight="1" x14ac:dyDescent="0.25">
      <c r="A26" s="16"/>
      <c r="B26" s="16"/>
      <c r="C26" s="30" t="s">
        <v>31</v>
      </c>
      <c r="D26" s="31"/>
      <c r="E26" s="32">
        <f>+SUM(E8:E9)+SUM(E13:E15)+SUM(E20:E25)</f>
        <v>113683.31336</v>
      </c>
      <c r="F26" s="33"/>
    </row>
    <row r="27" spans="1:6" ht="9" customHeight="1" x14ac:dyDescent="0.2">
      <c r="A27" s="16"/>
      <c r="B27" s="16"/>
      <c r="C27" s="34"/>
      <c r="D27" s="35"/>
      <c r="E27" s="36"/>
    </row>
    <row r="28" spans="1:6" ht="15.75" customHeight="1" x14ac:dyDescent="0.2">
      <c r="A28" s="16"/>
      <c r="B28" s="16"/>
      <c r="C28" s="9" t="s">
        <v>32</v>
      </c>
      <c r="D28" s="35"/>
      <c r="E28" s="36"/>
    </row>
    <row r="29" spans="1:6" ht="15.75" hidden="1" customHeight="1" x14ac:dyDescent="0.2">
      <c r="A29" s="16"/>
      <c r="B29" s="16"/>
      <c r="C29" s="13" t="s">
        <v>33</v>
      </c>
      <c r="D29" s="37"/>
      <c r="E29" s="36">
        <f>+'[1]Para emisión-EF+'!O1399+'[1]Para emisión-EF+'!O1408+'[1]Para emisión-EF+'!O1416</f>
        <v>0</v>
      </c>
    </row>
    <row r="30" spans="1:6" ht="15.75" hidden="1" customHeight="1" x14ac:dyDescent="0.2">
      <c r="A30" s="16"/>
      <c r="B30" s="16"/>
      <c r="C30" s="13" t="s">
        <v>34</v>
      </c>
      <c r="D30" s="38"/>
      <c r="E30" s="36">
        <f>+'[1]Para emisión-EF+'!O1424</f>
        <v>0</v>
      </c>
    </row>
    <row r="31" spans="1:6" ht="15.75" customHeight="1" x14ac:dyDescent="0.2">
      <c r="A31" s="16"/>
      <c r="B31" s="16"/>
      <c r="C31" s="13" t="s">
        <v>35</v>
      </c>
      <c r="D31" s="38"/>
      <c r="E31" s="36">
        <v>86977.355420000007</v>
      </c>
    </row>
    <row r="32" spans="1:6" ht="15.75" customHeight="1" x14ac:dyDescent="0.2">
      <c r="A32" s="16"/>
      <c r="B32" s="16"/>
      <c r="C32" s="39" t="s">
        <v>36</v>
      </c>
      <c r="E32" s="40">
        <v>68448.803109999993</v>
      </c>
    </row>
    <row r="33" spans="1:5" ht="15.75" hidden="1" customHeight="1" x14ac:dyDescent="0.2">
      <c r="A33" s="16"/>
      <c r="B33" s="16"/>
      <c r="C33" s="39" t="s">
        <v>37</v>
      </c>
      <c r="E33" s="40">
        <v>0</v>
      </c>
    </row>
    <row r="34" spans="1:5" ht="15.75" customHeight="1" x14ac:dyDescent="0.2">
      <c r="A34" s="16"/>
      <c r="B34" s="16"/>
      <c r="C34" s="39" t="s">
        <v>38</v>
      </c>
      <c r="E34" s="40">
        <v>16998.044740000001</v>
      </c>
    </row>
    <row r="35" spans="1:5" ht="15.75" customHeight="1" x14ac:dyDescent="0.35">
      <c r="A35" s="16"/>
      <c r="B35" s="16"/>
      <c r="C35" s="39" t="s">
        <v>39</v>
      </c>
      <c r="E35" s="41">
        <v>1530.50757</v>
      </c>
    </row>
    <row r="36" spans="1:5" ht="33.75" hidden="1" x14ac:dyDescent="0.25">
      <c r="A36" s="16"/>
      <c r="B36" s="16"/>
      <c r="C36" s="42" t="s">
        <v>40</v>
      </c>
      <c r="D36" s="43">
        <v>0</v>
      </c>
      <c r="E36" s="21"/>
    </row>
    <row r="37" spans="1:5" ht="15.75" customHeight="1" x14ac:dyDescent="0.2">
      <c r="A37" s="16"/>
      <c r="B37" s="16"/>
      <c r="C37" s="13" t="s">
        <v>41</v>
      </c>
      <c r="D37" s="38"/>
      <c r="E37" s="36">
        <v>96.724850000000004</v>
      </c>
    </row>
    <row r="38" spans="1:5" ht="15.75" customHeight="1" x14ac:dyDescent="0.2">
      <c r="A38" s="16"/>
      <c r="B38" s="16"/>
      <c r="C38" s="13" t="s">
        <v>42</v>
      </c>
      <c r="D38" s="38"/>
      <c r="E38" s="36">
        <v>2682.2731199999998</v>
      </c>
    </row>
    <row r="39" spans="1:5" ht="15.75" customHeight="1" x14ac:dyDescent="0.2">
      <c r="A39" s="16"/>
      <c r="B39" s="16"/>
      <c r="C39" s="13" t="s">
        <v>43</v>
      </c>
      <c r="D39" s="44"/>
      <c r="E39" s="36">
        <v>294.37666999999999</v>
      </c>
    </row>
    <row r="40" spans="1:5" ht="15.75" customHeight="1" x14ac:dyDescent="0.2">
      <c r="A40" s="16"/>
      <c r="B40" s="16"/>
      <c r="C40" s="13" t="s">
        <v>44</v>
      </c>
      <c r="D40" s="44"/>
      <c r="E40" s="36">
        <v>1.6571800000000001</v>
      </c>
    </row>
    <row r="41" spans="1:5" ht="15.75" customHeight="1" x14ac:dyDescent="0.35">
      <c r="A41" s="16"/>
      <c r="B41" s="16"/>
      <c r="C41" s="13" t="s">
        <v>45</v>
      </c>
      <c r="D41" s="44"/>
      <c r="E41" s="45">
        <v>2827.3206300000002</v>
      </c>
    </row>
    <row r="42" spans="1:5" ht="15.75" customHeight="1" x14ac:dyDescent="0.2">
      <c r="A42" s="16"/>
      <c r="B42" s="16"/>
      <c r="C42" s="46" t="s">
        <v>46</v>
      </c>
      <c r="D42" s="47"/>
      <c r="E42" s="48">
        <f>+SUM(E29:E31)+SUM(E37:E41)</f>
        <v>92879.707870000013</v>
      </c>
    </row>
    <row r="43" spans="1:5" ht="9" customHeight="1" x14ac:dyDescent="0.2">
      <c r="A43" s="16"/>
      <c r="B43" s="16"/>
      <c r="C43" s="34"/>
      <c r="D43" s="44"/>
      <c r="E43" s="36"/>
    </row>
    <row r="44" spans="1:5" ht="15.75" customHeight="1" x14ac:dyDescent="0.2">
      <c r="A44" s="16"/>
      <c r="B44" s="16"/>
      <c r="C44" s="9" t="s">
        <v>47</v>
      </c>
      <c r="D44" s="44"/>
      <c r="E44" s="36"/>
    </row>
    <row r="45" spans="1:5" ht="15.75" customHeight="1" x14ac:dyDescent="0.2">
      <c r="A45" s="16"/>
      <c r="B45" s="16"/>
      <c r="C45" s="13" t="s">
        <v>48</v>
      </c>
      <c r="D45" s="49"/>
      <c r="E45" s="36">
        <v>10958.705</v>
      </c>
    </row>
    <row r="46" spans="1:5" ht="15.75" customHeight="1" x14ac:dyDescent="0.35">
      <c r="A46" s="16"/>
      <c r="B46" s="16"/>
      <c r="C46" s="13" t="s">
        <v>49</v>
      </c>
      <c r="D46" s="35"/>
      <c r="E46" s="45">
        <v>2191.741</v>
      </c>
    </row>
    <row r="47" spans="1:5" ht="15.75" customHeight="1" x14ac:dyDescent="0.35">
      <c r="A47" s="50" t="s">
        <v>50</v>
      </c>
      <c r="B47" s="50"/>
      <c r="C47" s="19" t="s">
        <v>51</v>
      </c>
      <c r="E47" s="41">
        <v>2191.741</v>
      </c>
    </row>
    <row r="48" spans="1:5" ht="15.75" hidden="1" customHeight="1" x14ac:dyDescent="0.25">
      <c r="A48" s="16"/>
      <c r="B48" s="16"/>
      <c r="C48" s="51" t="s">
        <v>52</v>
      </c>
      <c r="D48" s="43">
        <v>0</v>
      </c>
      <c r="E48" s="21"/>
    </row>
    <row r="49" spans="1:6" ht="15.75" customHeight="1" x14ac:dyDescent="0.35">
      <c r="A49" s="16"/>
      <c r="B49" s="16"/>
      <c r="C49" s="13" t="s">
        <v>53</v>
      </c>
      <c r="D49" s="52"/>
      <c r="E49" s="45">
        <v>7605.2449500000002</v>
      </c>
    </row>
    <row r="50" spans="1:6" ht="15.75" customHeight="1" x14ac:dyDescent="0.2">
      <c r="A50" s="50" t="s">
        <v>54</v>
      </c>
      <c r="B50" s="50"/>
      <c r="C50" s="53" t="s">
        <v>55</v>
      </c>
      <c r="E50" s="40">
        <v>6914.55195</v>
      </c>
    </row>
    <row r="51" spans="1:6" ht="15.75" customHeight="1" x14ac:dyDescent="0.35">
      <c r="A51" s="50" t="s">
        <v>56</v>
      </c>
      <c r="B51" s="50"/>
      <c r="C51" s="53" t="s">
        <v>57</v>
      </c>
      <c r="E51" s="41">
        <v>690.69299999999998</v>
      </c>
    </row>
    <row r="52" spans="1:6" ht="15.75" hidden="1" customHeight="1" x14ac:dyDescent="0.2">
      <c r="A52" s="16"/>
      <c r="B52" s="16"/>
      <c r="C52" s="13" t="s">
        <v>58</v>
      </c>
      <c r="D52" s="52"/>
      <c r="E52" s="36">
        <v>0</v>
      </c>
    </row>
    <row r="53" spans="1:6" ht="15.75" customHeight="1" x14ac:dyDescent="0.35">
      <c r="A53" s="16"/>
      <c r="B53" s="16"/>
      <c r="C53" s="13" t="s">
        <v>59</v>
      </c>
      <c r="D53" s="52"/>
      <c r="E53" s="45">
        <v>47.914540000000002</v>
      </c>
    </row>
    <row r="54" spans="1:6" ht="15.75" customHeight="1" x14ac:dyDescent="0.35">
      <c r="A54" s="50" t="s">
        <v>60</v>
      </c>
      <c r="B54" s="50"/>
      <c r="C54" s="19" t="s">
        <v>61</v>
      </c>
      <c r="E54" s="41">
        <v>47.914540000000002</v>
      </c>
    </row>
    <row r="55" spans="1:6" ht="15.75" hidden="1" customHeight="1" x14ac:dyDescent="0.25">
      <c r="A55" s="50" t="s">
        <v>62</v>
      </c>
      <c r="B55" s="50"/>
      <c r="C55" s="19" t="s">
        <v>63</v>
      </c>
      <c r="D55" s="43">
        <f>+'[1]Para emisión-EF+'!O3008</f>
        <v>0</v>
      </c>
      <c r="E55" s="21"/>
    </row>
    <row r="56" spans="1:6" ht="15.75" hidden="1" customHeight="1" x14ac:dyDescent="0.35">
      <c r="A56" s="16"/>
      <c r="B56" s="16"/>
      <c r="C56" s="13" t="s">
        <v>64</v>
      </c>
      <c r="D56" s="52"/>
      <c r="E56" s="45">
        <f>+D57+D58</f>
        <v>0</v>
      </c>
    </row>
    <row r="57" spans="1:6" ht="15.75" hidden="1" customHeight="1" x14ac:dyDescent="0.2">
      <c r="A57" s="50" t="s">
        <v>65</v>
      </c>
      <c r="B57" s="50"/>
      <c r="C57" s="19" t="s">
        <v>66</v>
      </c>
      <c r="D57" s="54">
        <f>'[1]Para emisión-EF+'!O2977</f>
        <v>0</v>
      </c>
      <c r="E57" s="21"/>
    </row>
    <row r="58" spans="1:6" ht="15.75" hidden="1" customHeight="1" x14ac:dyDescent="0.25">
      <c r="A58" s="50" t="s">
        <v>67</v>
      </c>
      <c r="B58" s="50"/>
      <c r="C58" s="19" t="s">
        <v>68</v>
      </c>
      <c r="D58" s="43">
        <f>+'[1]Para emisión-EF+'!O3011</f>
        <v>0</v>
      </c>
      <c r="E58" s="21"/>
    </row>
    <row r="59" spans="1:6" ht="15.75" hidden="1" customHeight="1" x14ac:dyDescent="0.2">
      <c r="A59" s="12"/>
      <c r="B59" s="12"/>
      <c r="C59" s="55" t="s">
        <v>69</v>
      </c>
      <c r="D59" s="38"/>
      <c r="E59" s="56">
        <f>+'[1]Para emisión-EF+'!P3013</f>
        <v>0</v>
      </c>
    </row>
    <row r="60" spans="1:6" ht="15.75" customHeight="1" x14ac:dyDescent="0.2">
      <c r="A60" s="12"/>
      <c r="B60" s="12"/>
      <c r="C60" s="46" t="s">
        <v>70</v>
      </c>
      <c r="D60" s="47"/>
      <c r="E60" s="57">
        <f>+E45+E46+E49+E53+E56</f>
        <v>20803.605490000002</v>
      </c>
    </row>
    <row r="61" spans="1:6" ht="15.75" customHeight="1" x14ac:dyDescent="0.25">
      <c r="A61" s="12"/>
      <c r="B61" s="12"/>
      <c r="C61" s="30" t="s">
        <v>71</v>
      </c>
      <c r="D61" s="31"/>
      <c r="E61" s="32">
        <f>+E42+E60</f>
        <v>113683.31336000001</v>
      </c>
    </row>
    <row r="62" spans="1:6" s="58" customFormat="1" ht="15" x14ac:dyDescent="0.25">
      <c r="D62" s="59"/>
      <c r="F62"/>
    </row>
    <row r="63" spans="1:6" s="58" customFormat="1" ht="15" x14ac:dyDescent="0.25">
      <c r="D63" s="59"/>
      <c r="F63"/>
    </row>
    <row r="64" spans="1:6" s="58" customFormat="1" ht="15" x14ac:dyDescent="0.25">
      <c r="D64" s="59"/>
      <c r="F64"/>
    </row>
    <row r="65" spans="2:6" s="58" customFormat="1" ht="15" x14ac:dyDescent="0.25">
      <c r="D65" s="59"/>
      <c r="F65"/>
    </row>
    <row r="66" spans="2:6" x14ac:dyDescent="0.2">
      <c r="C66" s="60"/>
      <c r="D66" s="61"/>
      <c r="E66" s="62"/>
    </row>
    <row r="68" spans="2:6" x14ac:dyDescent="0.2">
      <c r="B68" s="64" t="s">
        <v>72</v>
      </c>
      <c r="D68" s="65"/>
    </row>
    <row r="69" spans="2:6" x14ac:dyDescent="0.2">
      <c r="B69" s="67" t="s">
        <v>73</v>
      </c>
      <c r="D69" s="66"/>
      <c r="F69" s="68"/>
    </row>
    <row r="70" spans="2:6" x14ac:dyDescent="0.2">
      <c r="B70" s="69" t="s">
        <v>74</v>
      </c>
      <c r="D70" s="70"/>
      <c r="F70" s="67"/>
    </row>
    <row r="71" spans="2:6" ht="15" x14ac:dyDescent="0.25">
      <c r="C71" s="71"/>
      <c r="D71" s="71"/>
      <c r="F71" s="70"/>
    </row>
    <row r="72" spans="2:6" ht="15" x14ac:dyDescent="0.25">
      <c r="C72" s="71"/>
      <c r="D72" s="71"/>
      <c r="F72" s="71"/>
    </row>
    <row r="73" spans="2:6" ht="15" x14ac:dyDescent="0.25">
      <c r="C73" s="71"/>
      <c r="D73" s="71"/>
      <c r="F73" s="71"/>
    </row>
  </sheetData>
  <printOptions horizontalCentered="1"/>
  <pageMargins left="0.70866141732283472" right="0.70866141732283472" top="0.77" bottom="0.51181102362204722" header="0.31496062992125984" footer="0.31496062992125984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A901-E1FC-4E05-92C2-0359D3F5119A}">
  <sheetPr>
    <tabColor rgb="FF0070C0"/>
  </sheetPr>
  <dimension ref="A1:G171"/>
  <sheetViews>
    <sheetView showGridLines="0" tabSelected="1" zoomScale="90" zoomScaleNormal="90" workbookViewId="0">
      <selection activeCell="E14" sqref="E14:E122"/>
    </sheetView>
  </sheetViews>
  <sheetFormatPr baseColWidth="10" defaultColWidth="8" defaultRowHeight="12.75" x14ac:dyDescent="0.25"/>
  <cols>
    <col min="1" max="1" width="16" style="73" customWidth="1"/>
    <col min="2" max="2" width="64.7109375" style="73" customWidth="1"/>
    <col min="3" max="3" width="11" style="73" customWidth="1"/>
    <col min="4" max="4" width="14.140625" style="73" customWidth="1"/>
    <col min="5" max="5" width="11.7109375" style="73" customWidth="1"/>
    <col min="6" max="6" width="11.85546875" style="73" bestFit="1" customWidth="1"/>
    <col min="7" max="16384" width="8" style="73"/>
  </cols>
  <sheetData>
    <row r="1" spans="1:4" ht="15" x14ac:dyDescent="0.25">
      <c r="B1" s="74" t="s">
        <v>0</v>
      </c>
      <c r="C1" s="74"/>
      <c r="D1" s="74"/>
    </row>
    <row r="2" spans="1:4" x14ac:dyDescent="0.25">
      <c r="B2" s="7" t="s">
        <v>75</v>
      </c>
      <c r="C2" s="75"/>
      <c r="D2" s="75"/>
    </row>
    <row r="3" spans="1:4" x14ac:dyDescent="0.25">
      <c r="B3" s="7" t="s">
        <v>76</v>
      </c>
      <c r="C3" s="75"/>
      <c r="D3" s="75"/>
    </row>
    <row r="4" spans="1:4" x14ac:dyDescent="0.25">
      <c r="B4" s="7" t="s">
        <v>77</v>
      </c>
      <c r="C4" s="75"/>
      <c r="D4" s="75"/>
    </row>
    <row r="5" spans="1:4" x14ac:dyDescent="0.25">
      <c r="B5" s="76"/>
      <c r="C5" s="75"/>
      <c r="D5" s="75"/>
    </row>
    <row r="6" spans="1:4" ht="25.5" customHeight="1" x14ac:dyDescent="0.25">
      <c r="B6" s="77"/>
      <c r="C6" s="78"/>
      <c r="D6" s="79" t="str">
        <f>+'ESF-final-m'!E6</f>
        <v>Al 31 de enero 2026</v>
      </c>
    </row>
    <row r="7" spans="1:4" x14ac:dyDescent="0.25">
      <c r="B7" s="80" t="s">
        <v>78</v>
      </c>
      <c r="C7" s="81"/>
      <c r="D7" s="81"/>
    </row>
    <row r="8" spans="1:4" hidden="1" x14ac:dyDescent="0.25">
      <c r="B8" s="82" t="s">
        <v>79</v>
      </c>
      <c r="C8" s="81"/>
      <c r="D8" s="83">
        <f>ROUND('[1]ER - final+'!D8/1000,5)</f>
        <v>0</v>
      </c>
    </row>
    <row r="9" spans="1:4" hidden="1" x14ac:dyDescent="0.25">
      <c r="A9" s="84" t="s">
        <v>80</v>
      </c>
      <c r="B9" s="82" t="str">
        <f>+[2]Comparativo!O3131</f>
        <v>Mantenidos para negociar de deuda distintos a derivados</v>
      </c>
      <c r="C9" s="83"/>
      <c r="D9" s="81">
        <f>ROUND('[1]ER - final+'!D9/1000,5)</f>
        <v>0</v>
      </c>
    </row>
    <row r="10" spans="1:4" hidden="1" x14ac:dyDescent="0.25">
      <c r="A10" s="84" t="s">
        <v>81</v>
      </c>
      <c r="B10" s="82" t="str">
        <f>+[2]Comparativo!O3132</f>
        <v xml:space="preserve">Mantenidos para negociar derivados </v>
      </c>
      <c r="C10" s="83"/>
      <c r="D10" s="81">
        <f>ROUND('[1]ER - final+'!D10/1000,5)</f>
        <v>0</v>
      </c>
    </row>
    <row r="11" spans="1:4" ht="15" hidden="1" x14ac:dyDescent="0.25">
      <c r="A11" s="84" t="s">
        <v>82</v>
      </c>
      <c r="B11" s="82" t="str">
        <f>+[2]Comparativo!O3133</f>
        <v>De Deuda Designados a Valor Razonable con cambios en resultados</v>
      </c>
      <c r="C11" s="85"/>
      <c r="D11" s="81">
        <f>ROUND('[1]ER - final+'!D11/1000,5)</f>
        <v>0</v>
      </c>
    </row>
    <row r="12" spans="1:4" ht="25.5" hidden="1" x14ac:dyDescent="0.25">
      <c r="B12" s="86" t="s">
        <v>83</v>
      </c>
      <c r="C12" s="81"/>
      <c r="D12" s="83">
        <f>ROUND('[1]ER - final+'!D12/1000,5)</f>
        <v>0</v>
      </c>
    </row>
    <row r="13" spans="1:4" ht="15" hidden="1" x14ac:dyDescent="0.25">
      <c r="A13" s="84" t="s">
        <v>84</v>
      </c>
      <c r="B13" s="82" t="str">
        <f>+[2]Comparativo!O3134</f>
        <v>Instrumentos representativos de deuda</v>
      </c>
      <c r="C13" s="85"/>
      <c r="D13" s="81">
        <f>ROUND('[1]ER - final+'!D13/1000,5)</f>
        <v>0</v>
      </c>
    </row>
    <row r="14" spans="1:4" x14ac:dyDescent="0.25">
      <c r="B14" s="82" t="s">
        <v>85</v>
      </c>
      <c r="C14" s="81"/>
      <c r="D14" s="87">
        <v>71.586160000000007</v>
      </c>
    </row>
    <row r="15" spans="1:4" hidden="1" x14ac:dyDescent="0.25">
      <c r="A15" s="84" t="s">
        <v>86</v>
      </c>
      <c r="B15" s="90" t="str">
        <f>+[2]Comparativo!O3135</f>
        <v>Instrumentos de deuda con precio cotizado y sin precio cotizado</v>
      </c>
      <c r="C15" s="83"/>
      <c r="D15" s="89">
        <v>0</v>
      </c>
    </row>
    <row r="16" spans="1:4" hidden="1" x14ac:dyDescent="0.25">
      <c r="A16" s="84" t="s">
        <v>87</v>
      </c>
      <c r="B16" s="91" t="str">
        <f>+[2]Comparativo!O3136</f>
        <v>Otros activos a costo amortizado</v>
      </c>
      <c r="C16" s="92"/>
      <c r="D16" s="89">
        <v>0</v>
      </c>
    </row>
    <row r="17" spans="1:4" hidden="1" x14ac:dyDescent="0.25">
      <c r="A17" s="84" t="s">
        <v>88</v>
      </c>
      <c r="B17" s="91" t="str">
        <f>+[2]Comparativo!O3139</f>
        <v>Primas</v>
      </c>
      <c r="C17" s="83"/>
      <c r="D17" s="89">
        <v>0</v>
      </c>
    </row>
    <row r="18" spans="1:4" ht="15" hidden="1" x14ac:dyDescent="0.25">
      <c r="A18" s="93" t="s">
        <v>89</v>
      </c>
      <c r="B18" s="94" t="str">
        <f>+[2]Comparativo!O3142</f>
        <v>INTERESES SOBRE DEPÓSITOS</v>
      </c>
      <c r="C18" s="95"/>
      <c r="D18" s="89">
        <v>0</v>
      </c>
    </row>
    <row r="19" spans="1:4" ht="15" x14ac:dyDescent="0.25">
      <c r="B19" s="86" t="s">
        <v>90</v>
      </c>
      <c r="D19" s="96">
        <v>2345.79486</v>
      </c>
    </row>
    <row r="20" spans="1:4" ht="15" hidden="1" x14ac:dyDescent="0.25">
      <c r="A20" s="84" t="s">
        <v>91</v>
      </c>
      <c r="B20" s="91" t="str">
        <f>+[2]Comparativo!O3122</f>
        <v>Intereses</v>
      </c>
      <c r="C20" s="97"/>
      <c r="D20" s="89">
        <v>0</v>
      </c>
    </row>
    <row r="21" spans="1:4" ht="15" hidden="1" x14ac:dyDescent="0.25">
      <c r="B21" s="86" t="s">
        <v>92</v>
      </c>
      <c r="C21" s="83"/>
      <c r="D21" s="96">
        <v>0</v>
      </c>
    </row>
    <row r="22" spans="1:4" hidden="1" x14ac:dyDescent="0.25">
      <c r="A22" s="84" t="s">
        <v>93</v>
      </c>
      <c r="B22" s="91" t="str">
        <f>+[2]Comparativo!O3140</f>
        <v>Otros ingresos</v>
      </c>
      <c r="C22" s="83"/>
      <c r="D22" s="89">
        <v>0</v>
      </c>
    </row>
    <row r="23" spans="1:4" ht="15" hidden="1" x14ac:dyDescent="0.25">
      <c r="A23" s="84" t="s">
        <v>94</v>
      </c>
      <c r="B23" s="91" t="str">
        <f>+[2]Comparativo!O3205</f>
        <v>Intereses</v>
      </c>
      <c r="C23" s="85"/>
      <c r="D23" s="89">
        <v>0</v>
      </c>
    </row>
    <row r="24" spans="1:4" x14ac:dyDescent="0.25">
      <c r="B24" s="80" t="s">
        <v>95</v>
      </c>
      <c r="C24" s="81"/>
      <c r="D24" s="89"/>
    </row>
    <row r="25" spans="1:4" x14ac:dyDescent="0.25">
      <c r="B25" s="86" t="s">
        <v>96</v>
      </c>
      <c r="C25" s="81"/>
      <c r="D25" s="98">
        <v>-268.73750999999999</v>
      </c>
    </row>
    <row r="26" spans="1:4" ht="15" hidden="1" x14ac:dyDescent="0.25">
      <c r="A26" s="84" t="s">
        <v>97</v>
      </c>
      <c r="B26" s="91" t="str">
        <f>+[2]Comparativo!O3329</f>
        <v>DEPÓSITOS</v>
      </c>
      <c r="C26" s="95"/>
      <c r="D26" s="98">
        <v>0</v>
      </c>
    </row>
    <row r="27" spans="1:4" hidden="1" x14ac:dyDescent="0.25">
      <c r="B27" s="86" t="s">
        <v>98</v>
      </c>
      <c r="C27" s="81"/>
      <c r="D27" s="98">
        <v>0</v>
      </c>
    </row>
    <row r="28" spans="1:4" ht="25.5" hidden="1" x14ac:dyDescent="0.25">
      <c r="A28" s="84" t="s">
        <v>99</v>
      </c>
      <c r="B28" s="91" t="str">
        <f>+[2]Comparativo!O3349</f>
        <v>PASIVOS FINANCIEROS A VALOR RAZONABLE CON CAMBIOS EN RESULTADOS</v>
      </c>
      <c r="C28" s="85"/>
      <c r="D28" s="98">
        <v>0</v>
      </c>
    </row>
    <row r="29" spans="1:4" x14ac:dyDescent="0.25">
      <c r="B29" s="86" t="s">
        <v>100</v>
      </c>
      <c r="C29" s="81"/>
      <c r="D29" s="98">
        <v>-9.8588000000000005</v>
      </c>
    </row>
    <row r="30" spans="1:4" ht="15" hidden="1" x14ac:dyDescent="0.25">
      <c r="A30" s="84" t="s">
        <v>101</v>
      </c>
      <c r="B30" s="91" t="str">
        <f>+[2]Comparativo!O3346</f>
        <v xml:space="preserve">Intereses de títulos valores         </v>
      </c>
      <c r="C30" s="85"/>
      <c r="D30" s="98">
        <v>0</v>
      </c>
    </row>
    <row r="31" spans="1:4" x14ac:dyDescent="0.25">
      <c r="B31" s="86" t="s">
        <v>102</v>
      </c>
      <c r="C31" s="81"/>
      <c r="D31" s="98">
        <v>-136.77784</v>
      </c>
    </row>
    <row r="32" spans="1:4" hidden="1" x14ac:dyDescent="0.25">
      <c r="A32" s="84" t="s">
        <v>103</v>
      </c>
      <c r="B32" s="91" t="str">
        <f>+[2]Comparativo!O3338</f>
        <v>Intereses</v>
      </c>
      <c r="C32" s="92"/>
      <c r="D32" s="89">
        <v>0</v>
      </c>
    </row>
    <row r="33" spans="1:4" hidden="1" x14ac:dyDescent="0.25">
      <c r="A33" s="84" t="s">
        <v>104</v>
      </c>
      <c r="B33" s="91" t="str">
        <f>+[2]Comparativo!O3342</f>
        <v>Intereses</v>
      </c>
      <c r="C33" s="83"/>
      <c r="D33" s="89">
        <v>0</v>
      </c>
    </row>
    <row r="34" spans="1:4" ht="15" hidden="1" x14ac:dyDescent="0.25">
      <c r="B34" s="86" t="s">
        <v>105</v>
      </c>
      <c r="C34" s="81"/>
      <c r="D34" s="96">
        <v>0</v>
      </c>
    </row>
    <row r="35" spans="1:4" hidden="1" x14ac:dyDescent="0.25">
      <c r="A35" s="84" t="s">
        <v>106</v>
      </c>
      <c r="B35" s="91" t="str">
        <f>+[2]Comparativo!O3360</f>
        <v>Intereses</v>
      </c>
      <c r="C35" s="83"/>
      <c r="D35" s="89">
        <v>0</v>
      </c>
    </row>
    <row r="36" spans="1:4" hidden="1" x14ac:dyDescent="0.25">
      <c r="A36" s="84" t="s">
        <v>107</v>
      </c>
      <c r="B36" s="91" t="str">
        <f>+[2]Comparativo!O3363</f>
        <v>OBLIGACIONES CONVERTIBLES EN ACCIONES</v>
      </c>
      <c r="C36" s="83"/>
      <c r="D36" s="89">
        <v>0</v>
      </c>
    </row>
    <row r="37" spans="1:4" hidden="1" x14ac:dyDescent="0.25">
      <c r="A37" s="84" t="s">
        <v>108</v>
      </c>
      <c r="B37" s="91" t="str">
        <f>+[2]Comparativo!O3368</f>
        <v>Intereses</v>
      </c>
      <c r="C37" s="83"/>
      <c r="D37" s="89">
        <v>0</v>
      </c>
    </row>
    <row r="38" spans="1:4" hidden="1" x14ac:dyDescent="0.25">
      <c r="A38" s="84" t="s">
        <v>109</v>
      </c>
      <c r="B38" s="91" t="str">
        <f>+[2]Comparativo!O3371</f>
        <v>ARRENDAMIENTOS</v>
      </c>
      <c r="C38" s="83"/>
      <c r="D38" s="89">
        <v>0</v>
      </c>
    </row>
    <row r="39" spans="1:4" ht="15" customHeight="1" x14ac:dyDescent="0.25">
      <c r="B39" s="99" t="s">
        <v>110</v>
      </c>
      <c r="C39" s="100"/>
      <c r="D39" s="101">
        <v>2002.0068699999999</v>
      </c>
    </row>
    <row r="40" spans="1:4" ht="25.5" hidden="1" x14ac:dyDescent="0.25">
      <c r="B40" s="80" t="s">
        <v>111</v>
      </c>
      <c r="C40" s="81"/>
      <c r="D40" s="89">
        <v>0</v>
      </c>
    </row>
    <row r="41" spans="1:4" ht="25.5" hidden="1" x14ac:dyDescent="0.25">
      <c r="A41" s="73" t="s">
        <v>112</v>
      </c>
      <c r="B41" s="102" t="str">
        <f>+[2]Comparativo!O3149</f>
        <v>GANANCIA POR CAMBIOS EN EL VR DE ACTIVOS FINANCIEROS Y PASIVOS FINANCIEROS</v>
      </c>
      <c r="C41" s="83"/>
      <c r="D41" s="89">
        <v>0</v>
      </c>
    </row>
    <row r="42" spans="1:4" ht="25.5" hidden="1" x14ac:dyDescent="0.25">
      <c r="A42" s="73" t="s">
        <v>113</v>
      </c>
      <c r="B42" s="102" t="str">
        <f>+[2]Comparativo!O3397</f>
        <v>PÉRDIDA POR CAMBIOS EN EL VR DE ACTIVOS FINANCIEROS Y PASIVOS FINANCIEROS</v>
      </c>
      <c r="C42" s="85"/>
      <c r="D42" s="89">
        <v>0</v>
      </c>
    </row>
    <row r="43" spans="1:4" ht="25.5" hidden="1" x14ac:dyDescent="0.25">
      <c r="B43" s="80" t="s">
        <v>114</v>
      </c>
      <c r="C43" s="81"/>
      <c r="D43" s="89">
        <v>0</v>
      </c>
    </row>
    <row r="44" spans="1:4" ht="25.5" hidden="1" x14ac:dyDescent="0.25">
      <c r="A44" s="73" t="s">
        <v>115</v>
      </c>
      <c r="B44" s="102" t="str">
        <f>+[2]Comparativo!O3182</f>
        <v>REVERSIÓN DE DETERIORO DE ACTIVOS FINANCIEROS DISTINTOS A ACTIVOS DE RIESGO CREDITICIO (ARC)</v>
      </c>
      <c r="C44" s="83"/>
      <c r="D44" s="89">
        <v>0</v>
      </c>
    </row>
    <row r="45" spans="1:4" ht="25.5" hidden="1" x14ac:dyDescent="0.25">
      <c r="A45" s="73" t="s">
        <v>116</v>
      </c>
      <c r="B45" s="102" t="str">
        <f>+[2]Comparativo!O3430</f>
        <v>DETERIORO DE ACTIVOS FINANCIEROS DISTINTOS A LOS ACTIVOS DE RIESGO CREDITICIO (ARC)</v>
      </c>
      <c r="C45" s="83"/>
      <c r="D45" s="89">
        <v>0</v>
      </c>
    </row>
    <row r="46" spans="1:4" ht="14.25" x14ac:dyDescent="0.25">
      <c r="B46" s="80" t="s">
        <v>117</v>
      </c>
      <c r="C46" s="81"/>
      <c r="D46" s="103">
        <v>-47.916229999999999</v>
      </c>
    </row>
    <row r="47" spans="1:4" ht="25.5" hidden="1" x14ac:dyDescent="0.25">
      <c r="A47" s="73" t="s">
        <v>118</v>
      </c>
      <c r="B47" s="102" t="str">
        <f>+[2]Comparativo!O3186</f>
        <v>REVERSIÓN DE ESTIMACIONES DE PÉRDIDA POR INCOBRABILIDAD DE ACTIVOS DE RIESGO CREDITICIO (ARC)</v>
      </c>
      <c r="C47" s="83"/>
      <c r="D47" s="89">
        <v>0</v>
      </c>
    </row>
    <row r="48" spans="1:4" ht="25.5" hidden="1" x14ac:dyDescent="0.25">
      <c r="A48" s="104" t="str">
        <f>+'[1]Para emisión-EF+'!M3759</f>
        <v>712</v>
      </c>
      <c r="B48" s="105" t="str">
        <f>+'[1]Para emisión-EF+'!N3759</f>
        <v>CONSTITUCIÓN DE ESTIMACIONES DE PÉRDIDA POR  SANEAMIENTO DE ACTIVOS DE RIESGO CREDITICIO (ARC)</v>
      </c>
      <c r="C48" s="106"/>
      <c r="D48" s="89">
        <v>0</v>
      </c>
    </row>
    <row r="49" spans="1:4" hidden="1" x14ac:dyDescent="0.25">
      <c r="B49" s="107" t="s">
        <v>119</v>
      </c>
      <c r="C49" s="81"/>
      <c r="D49" s="89">
        <v>0</v>
      </c>
    </row>
    <row r="50" spans="1:4" ht="25.5" hidden="1" x14ac:dyDescent="0.25">
      <c r="B50" s="80" t="s">
        <v>120</v>
      </c>
      <c r="C50" s="81"/>
      <c r="D50" s="89">
        <v>0</v>
      </c>
    </row>
    <row r="51" spans="1:4" hidden="1" x14ac:dyDescent="0.25">
      <c r="A51" s="73" t="s">
        <v>121</v>
      </c>
      <c r="B51" s="102" t="str">
        <f>+[2]Comparativo!O3311</f>
        <v>Activos Extraordinarios</v>
      </c>
      <c r="C51" s="83"/>
      <c r="D51" s="89">
        <v>0</v>
      </c>
    </row>
    <row r="52" spans="1:4" hidden="1" x14ac:dyDescent="0.25">
      <c r="A52" s="73" t="s">
        <v>122</v>
      </c>
      <c r="B52" s="102" t="str">
        <f>+[2]Comparativo!O3556</f>
        <v>ACTIVOS EXTRAORDINARIOS</v>
      </c>
      <c r="C52" s="83"/>
      <c r="D52" s="89">
        <v>0</v>
      </c>
    </row>
    <row r="53" spans="1:4" ht="25.5" hidden="1" x14ac:dyDescent="0.25">
      <c r="B53" s="80" t="s">
        <v>123</v>
      </c>
      <c r="C53" s="81"/>
      <c r="D53" s="89">
        <v>0</v>
      </c>
    </row>
    <row r="54" spans="1:4" hidden="1" x14ac:dyDescent="0.25">
      <c r="A54" s="73" t="s">
        <v>124</v>
      </c>
      <c r="B54" s="102" t="str">
        <f>+[2]Comparativo!O3310</f>
        <v>Propiedades y equipo</v>
      </c>
      <c r="C54" s="83"/>
      <c r="D54" s="89">
        <v>0</v>
      </c>
    </row>
    <row r="55" spans="1:4" hidden="1" x14ac:dyDescent="0.25">
      <c r="A55" s="73" t="s">
        <v>125</v>
      </c>
      <c r="B55" s="102" t="str">
        <f>+[2]Comparativo!O3561</f>
        <v>PROPIEDADES Y EQUIPO</v>
      </c>
      <c r="C55" s="83"/>
      <c r="D55" s="89">
        <v>0</v>
      </c>
    </row>
    <row r="56" spans="1:4" hidden="1" x14ac:dyDescent="0.25">
      <c r="B56" s="80" t="s">
        <v>126</v>
      </c>
      <c r="C56" s="81"/>
      <c r="D56" s="89">
        <v>0</v>
      </c>
    </row>
    <row r="57" spans="1:4" hidden="1" x14ac:dyDescent="0.25">
      <c r="A57" s="73" t="s">
        <v>127</v>
      </c>
      <c r="B57" s="102" t="str">
        <f>+[2]Comparativo!O3309</f>
        <v xml:space="preserve">Inversiones en acciones </v>
      </c>
      <c r="C57" s="81"/>
      <c r="D57" s="89">
        <v>0</v>
      </c>
    </row>
    <row r="58" spans="1:4" hidden="1" x14ac:dyDescent="0.25">
      <c r="A58" s="73" t="s">
        <v>128</v>
      </c>
      <c r="B58" s="102" t="str">
        <f>+[2]Comparativo!O3312</f>
        <v>Intangibles</v>
      </c>
      <c r="C58" s="81"/>
      <c r="D58" s="89">
        <v>0</v>
      </c>
    </row>
    <row r="59" spans="1:4" hidden="1" x14ac:dyDescent="0.25">
      <c r="A59" s="73" t="s">
        <v>129</v>
      </c>
      <c r="B59" s="102" t="str">
        <f>+[2]Comparativo!O3565</f>
        <v>ACTIVOS INTANGIBLES</v>
      </c>
      <c r="C59" s="81"/>
      <c r="D59" s="89">
        <v>0</v>
      </c>
    </row>
    <row r="60" spans="1:4" hidden="1" x14ac:dyDescent="0.25">
      <c r="A60" s="73" t="s">
        <v>130</v>
      </c>
      <c r="B60" s="102" t="str">
        <f>+[2]Comparativo!O3571</f>
        <v>INVERSIONES EN ACCIONES</v>
      </c>
      <c r="C60" s="81"/>
      <c r="D60" s="89">
        <v>0</v>
      </c>
    </row>
    <row r="61" spans="1:4" ht="15" customHeight="1" x14ac:dyDescent="0.25">
      <c r="B61" s="99" t="s">
        <v>131</v>
      </c>
      <c r="C61" s="100"/>
      <c r="D61" s="108">
        <v>-47.916229999999999</v>
      </c>
    </row>
    <row r="62" spans="1:4" x14ac:dyDescent="0.25">
      <c r="B62" s="80" t="s">
        <v>132</v>
      </c>
      <c r="C62" s="81"/>
      <c r="D62" s="89">
        <v>66.32414</v>
      </c>
    </row>
    <row r="63" spans="1:4" hidden="1" x14ac:dyDescent="0.25">
      <c r="A63" s="73" t="s">
        <v>133</v>
      </c>
      <c r="B63" s="102" t="str">
        <f>+[2]Comparativo!O3123</f>
        <v>Comisiones por administración del crédito</v>
      </c>
      <c r="C63" s="83"/>
      <c r="D63" s="89">
        <v>0</v>
      </c>
    </row>
    <row r="64" spans="1:4" hidden="1" x14ac:dyDescent="0.25">
      <c r="A64" s="73" t="s">
        <v>134</v>
      </c>
      <c r="B64" s="102" t="str">
        <f>+[2]Comparativo!O3128</f>
        <v>Inspecciones y avalúos</v>
      </c>
      <c r="C64" s="83"/>
      <c r="D64" s="89">
        <v>0</v>
      </c>
    </row>
    <row r="65" spans="1:4" hidden="1" x14ac:dyDescent="0.25">
      <c r="A65" s="73" t="s">
        <v>135</v>
      </c>
      <c r="B65" s="102" t="str">
        <f>+[2]Comparativo!O3204</f>
        <v>Comisiones</v>
      </c>
      <c r="C65" s="83"/>
      <c r="D65" s="89">
        <v>0</v>
      </c>
    </row>
    <row r="66" spans="1:4" hidden="1" x14ac:dyDescent="0.25">
      <c r="A66" s="73" t="s">
        <v>136</v>
      </c>
      <c r="B66" s="102" t="str">
        <f>+[2]Comparativo!O3209</f>
        <v>CARTAS DE CRÉDITO</v>
      </c>
      <c r="C66" s="83"/>
      <c r="D66" s="89">
        <v>0</v>
      </c>
    </row>
    <row r="67" spans="1:4" ht="25.5" hidden="1" x14ac:dyDescent="0.25">
      <c r="A67" s="73" t="s">
        <v>137</v>
      </c>
      <c r="B67" s="102" t="str">
        <f>+[2]Comparativo!O3256</f>
        <v>COMISIONES POR ADMINISTRACIÓN DE FONDOS DE AHORRO PREVISIONAL VOLUNTARIO</v>
      </c>
      <c r="C67" s="83"/>
      <c r="D67" s="89">
        <v>0</v>
      </c>
    </row>
    <row r="68" spans="1:4" ht="25.5" hidden="1" x14ac:dyDescent="0.25">
      <c r="A68" s="73" t="s">
        <v>138</v>
      </c>
      <c r="B68" s="102" t="str">
        <f>+[2]Comparativo!O3263</f>
        <v>COMISIONES POR OPERACIONES CON INSTRUMENTOS FINANCIEROS DERIVADOS</v>
      </c>
      <c r="C68" s="83"/>
      <c r="D68" s="89">
        <v>0</v>
      </c>
    </row>
    <row r="69" spans="1:4" hidden="1" x14ac:dyDescent="0.25">
      <c r="A69" s="104" t="str">
        <f>+'[1]Para emisión-EF+'!M3497</f>
        <v>621004</v>
      </c>
      <c r="B69" s="105" t="str">
        <f>+'[1]Para emisión-EF+'!N3497</f>
        <v>COMISIONES DE OTROS SERVICIOS</v>
      </c>
      <c r="C69" s="106"/>
      <c r="D69" s="89">
        <v>0</v>
      </c>
    </row>
    <row r="70" spans="1:4" ht="15" x14ac:dyDescent="0.25">
      <c r="B70" s="80" t="s">
        <v>139</v>
      </c>
      <c r="C70" s="81"/>
      <c r="D70" s="96">
        <v>-10.92253</v>
      </c>
    </row>
    <row r="71" spans="1:4" hidden="1" x14ac:dyDescent="0.25">
      <c r="A71" s="73" t="s">
        <v>140</v>
      </c>
      <c r="B71" s="102" t="str">
        <f>+[2]Comparativo!O3339</f>
        <v>Comisiones</v>
      </c>
      <c r="C71" s="92"/>
      <c r="D71" s="89">
        <v>0</v>
      </c>
    </row>
    <row r="72" spans="1:4" hidden="1" x14ac:dyDescent="0.25">
      <c r="A72" s="73" t="s">
        <v>141</v>
      </c>
      <c r="B72" s="102" t="str">
        <f>+[2]Comparativo!O3343</f>
        <v>Comisiones</v>
      </c>
      <c r="C72" s="83"/>
      <c r="D72" s="89">
        <v>0</v>
      </c>
    </row>
    <row r="73" spans="1:4" hidden="1" x14ac:dyDescent="0.25">
      <c r="A73" s="73" t="s">
        <v>142</v>
      </c>
      <c r="B73" s="102" t="str">
        <f>+[2]Comparativo!O3361</f>
        <v>Comisiones</v>
      </c>
      <c r="C73" s="92"/>
      <c r="D73" s="89">
        <v>0</v>
      </c>
    </row>
    <row r="74" spans="1:4" hidden="1" x14ac:dyDescent="0.25">
      <c r="A74" s="73" t="s">
        <v>143</v>
      </c>
      <c r="B74" s="102" t="str">
        <f>+[2]Comparativo!O3369</f>
        <v>Comisiones</v>
      </c>
      <c r="C74" s="83"/>
      <c r="D74" s="89">
        <v>0</v>
      </c>
    </row>
    <row r="75" spans="1:4" hidden="1" x14ac:dyDescent="0.25">
      <c r="A75" s="73" t="s">
        <v>144</v>
      </c>
      <c r="B75" s="102" t="str">
        <f>+[2]Comparativo!O3375</f>
        <v>COMISIONES POR GARANTIAS FINANCIERAS RECIBIDAS</v>
      </c>
      <c r="C75" s="83"/>
      <c r="D75" s="89">
        <v>0</v>
      </c>
    </row>
    <row r="76" spans="1:4" hidden="1" x14ac:dyDescent="0.25">
      <c r="A76" s="73" t="s">
        <v>145</v>
      </c>
      <c r="B76" s="102" t="str">
        <f>+[2]Comparativo!O3390</f>
        <v>COMISIONES DE OTROS PASIVOS FINANCIEROS</v>
      </c>
      <c r="C76" s="83"/>
      <c r="D76" s="89">
        <v>0</v>
      </c>
    </row>
    <row r="77" spans="1:4" hidden="1" x14ac:dyDescent="0.25">
      <c r="A77" s="73" t="s">
        <v>146</v>
      </c>
      <c r="B77" s="102" t="str">
        <f>+[2]Comparativo!O3482</f>
        <v>COMISIONES DE OTROS SERVICIOS</v>
      </c>
      <c r="C77" s="83"/>
      <c r="D77" s="89">
        <v>0</v>
      </c>
    </row>
    <row r="78" spans="1:4" ht="15" customHeight="1" x14ac:dyDescent="0.25">
      <c r="B78" s="99" t="s">
        <v>147</v>
      </c>
      <c r="C78" s="100"/>
      <c r="D78" s="101">
        <v>55.401609999999998</v>
      </c>
    </row>
    <row r="79" spans="1:4" ht="25.5" hidden="1" x14ac:dyDescent="0.25">
      <c r="B79" s="80" t="s">
        <v>148</v>
      </c>
      <c r="C79" s="81"/>
      <c r="D79" s="89">
        <v>0</v>
      </c>
    </row>
    <row r="80" spans="1:4" ht="25.5" hidden="1" x14ac:dyDescent="0.25">
      <c r="A80" s="73" t="s">
        <v>149</v>
      </c>
      <c r="B80" s="102" t="str">
        <f>+[2]Comparativo!O3191</f>
        <v xml:space="preserve">GANANCIA POR VENTA DE ACTIVOS FINANCIEROS MEDIDOS A COSTO AMORTIZADO </v>
      </c>
      <c r="C80" s="83"/>
      <c r="D80" s="89">
        <v>0</v>
      </c>
    </row>
    <row r="81" spans="1:4" ht="25.5" hidden="1" x14ac:dyDescent="0.25">
      <c r="A81" s="73" t="s">
        <v>150</v>
      </c>
      <c r="B81" s="102" t="str">
        <f>+[2]Comparativo!O3446</f>
        <v>PÉRDIDA POR VENTA DE ACTIVOS FINANCIEROS MEDIDOS A COSTO AMORTIZADO</v>
      </c>
      <c r="C81" s="83"/>
      <c r="D81" s="89">
        <v>0</v>
      </c>
    </row>
    <row r="82" spans="1:4" x14ac:dyDescent="0.25">
      <c r="B82" s="80" t="s">
        <v>151</v>
      </c>
      <c r="C82" s="81"/>
      <c r="D82" s="89">
        <v>0</v>
      </c>
    </row>
    <row r="83" spans="1:4" hidden="1" x14ac:dyDescent="0.25">
      <c r="A83" s="73" t="s">
        <v>152</v>
      </c>
      <c r="B83" s="102" t="str">
        <f>+[2]Comparativo!O3276</f>
        <v>GANANCIA EN VENTA DE ACTIVOS</v>
      </c>
      <c r="C83" s="92"/>
      <c r="D83" s="89">
        <v>0</v>
      </c>
    </row>
    <row r="84" spans="1:4" hidden="1" x14ac:dyDescent="0.25">
      <c r="A84" s="73" t="s">
        <v>153</v>
      </c>
      <c r="B84" s="102" t="str">
        <f>+[2]Comparativo!O3576</f>
        <v>PÉRDIDA EN VENTA DE ACTIVOS</v>
      </c>
      <c r="C84" s="83"/>
      <c r="D84" s="89">
        <v>0</v>
      </c>
    </row>
    <row r="85" spans="1:4" ht="25.5" hidden="1" x14ac:dyDescent="0.25">
      <c r="B85" s="80" t="s">
        <v>154</v>
      </c>
      <c r="C85" s="81"/>
      <c r="D85" s="89">
        <v>0</v>
      </c>
    </row>
    <row r="86" spans="1:4" ht="25.5" hidden="1" x14ac:dyDescent="0.25">
      <c r="A86" s="73" t="s">
        <v>155</v>
      </c>
      <c r="B86" s="102" t="str">
        <f>+[2]Comparativo!O3299</f>
        <v>GANANCIAS GENERADAS POR ENTIDADES REGISTRADAS BAJO EL MÉTODO DE LA PARTICIPACIÓN</v>
      </c>
      <c r="C86" s="83"/>
      <c r="D86" s="89">
        <v>0</v>
      </c>
    </row>
    <row r="87" spans="1:4" ht="25.5" hidden="1" x14ac:dyDescent="0.25">
      <c r="A87" s="73" t="s">
        <v>156</v>
      </c>
      <c r="B87" s="102" t="str">
        <f>+[2]Comparativo!O3522</f>
        <v>PÉRDIDAS GENERADAS POR ENTIDADES REGISTRADAS BAJO EL MÉTODO DE LA PARTICIPACIÓN</v>
      </c>
      <c r="C87" s="83"/>
      <c r="D87" s="89">
        <v>0</v>
      </c>
    </row>
    <row r="88" spans="1:4" ht="15" x14ac:dyDescent="0.25">
      <c r="B88" s="80" t="s">
        <v>157</v>
      </c>
      <c r="D88" s="109">
        <v>54.609690000000001</v>
      </c>
    </row>
    <row r="89" spans="1:4" hidden="1" x14ac:dyDescent="0.25">
      <c r="A89" s="73" t="s">
        <v>158</v>
      </c>
      <c r="B89" s="102" t="str">
        <f>+[2]Comparativo!O3203</f>
        <v>Utilidad en compra-venta de moneda extranjera</v>
      </c>
      <c r="C89" s="110"/>
      <c r="D89" s="88">
        <v>0</v>
      </c>
    </row>
    <row r="90" spans="1:4" hidden="1" x14ac:dyDescent="0.25">
      <c r="A90" s="73" t="s">
        <v>159</v>
      </c>
      <c r="B90" s="102" t="str">
        <f>+[2]Comparativo!O3206</f>
        <v>Ganancias por Fluctuaciones en tipo de cambio</v>
      </c>
      <c r="C90" s="110"/>
      <c r="D90" s="88">
        <v>0</v>
      </c>
    </row>
    <row r="91" spans="1:4" hidden="1" x14ac:dyDescent="0.25">
      <c r="A91" s="73" t="s">
        <v>160</v>
      </c>
      <c r="B91" s="102" t="str">
        <f>+[2]Comparativo!O3207</f>
        <v>Ganancias de conversión de negocio en el extranjero</v>
      </c>
      <c r="C91" s="110"/>
      <c r="D91" s="88">
        <v>0</v>
      </c>
    </row>
    <row r="92" spans="1:4" hidden="1" x14ac:dyDescent="0.25">
      <c r="A92" s="73" t="s">
        <v>136</v>
      </c>
      <c r="B92" s="102" t="str">
        <f>+[2]Comparativo!O3209</f>
        <v>CARTAS DE CRÉDITO</v>
      </c>
      <c r="C92" s="110"/>
      <c r="D92" s="88">
        <v>0</v>
      </c>
    </row>
    <row r="93" spans="1:4" hidden="1" x14ac:dyDescent="0.25">
      <c r="A93" s="73" t="s">
        <v>161</v>
      </c>
      <c r="B93" s="102" t="str">
        <f>+[2]Comparativo!O3216</f>
        <v>Otros</v>
      </c>
      <c r="C93" s="110"/>
      <c r="D93" s="88">
        <v>0</v>
      </c>
    </row>
    <row r="94" spans="1:4" hidden="1" x14ac:dyDescent="0.25">
      <c r="A94" s="73" t="s">
        <v>162</v>
      </c>
      <c r="B94" s="102" t="str">
        <f>+[2]Comparativo!O3260</f>
        <v>CUOTAS COOPERATIVAS</v>
      </c>
      <c r="C94" s="110"/>
      <c r="D94" s="88">
        <v>0</v>
      </c>
    </row>
    <row r="95" spans="1:4" hidden="1" x14ac:dyDescent="0.25">
      <c r="A95" s="111" t="str">
        <f>'[1]Para emisión-EF+'!M3565</f>
        <v>6310010100</v>
      </c>
      <c r="B95" s="112" t="str">
        <f>+'[1]Para emisión-EF+'!N3565</f>
        <v>Recuperaciones de préstamos e intereses</v>
      </c>
      <c r="C95" s="110"/>
      <c r="D95" s="88">
        <v>0</v>
      </c>
    </row>
    <row r="96" spans="1:4" hidden="1" x14ac:dyDescent="0.25">
      <c r="A96" s="73" t="s">
        <v>163</v>
      </c>
      <c r="B96" s="102" t="str">
        <f>+[2]Comparativo!O3282</f>
        <v>INGRESOS POR EXPLOTACIÓN DE ACTIVOS</v>
      </c>
      <c r="C96" s="110"/>
      <c r="D96" s="88">
        <v>0</v>
      </c>
    </row>
    <row r="97" spans="1:4" hidden="1" x14ac:dyDescent="0.25">
      <c r="A97" s="73" t="s">
        <v>164</v>
      </c>
      <c r="B97" s="102" t="str">
        <f>+[2]Comparativo!O3295</f>
        <v>SUBVENCIONES</v>
      </c>
      <c r="C97" s="110"/>
      <c r="D97" s="88">
        <v>0</v>
      </c>
    </row>
    <row r="98" spans="1:4" hidden="1" x14ac:dyDescent="0.25">
      <c r="A98" s="73" t="s">
        <v>165</v>
      </c>
      <c r="B98" s="102" t="str">
        <f>+[2]Comparativo!O3304</f>
        <v>GANANCIAS POR IMPORTES INEFICACES EN OPERACIONES DE COBERTURA</v>
      </c>
      <c r="C98" s="110"/>
      <c r="D98" s="88">
        <v>0</v>
      </c>
    </row>
    <row r="99" spans="1:4" hidden="1" x14ac:dyDescent="0.25">
      <c r="A99" s="73" t="s">
        <v>166</v>
      </c>
      <c r="B99" s="102" t="str">
        <f>+[2]Comparativo!O3315</f>
        <v>OTROS INGRESOS</v>
      </c>
      <c r="C99" s="110"/>
      <c r="D99" s="88">
        <v>0</v>
      </c>
    </row>
    <row r="100" spans="1:4" hidden="1" x14ac:dyDescent="0.25">
      <c r="A100" s="73" t="s">
        <v>167</v>
      </c>
      <c r="B100" s="102" t="str">
        <f>+[2]Comparativo!O3347</f>
        <v xml:space="preserve">Otros costos de emisión          </v>
      </c>
      <c r="C100" s="110"/>
      <c r="D100" s="88">
        <v>0</v>
      </c>
    </row>
    <row r="101" spans="1:4" hidden="1" x14ac:dyDescent="0.25">
      <c r="A101" s="73" t="s">
        <v>168</v>
      </c>
      <c r="B101" s="102" t="str">
        <f>+[2]Comparativo!O3353</f>
        <v>PRIMAS POR GARANTÍA DE DEPÓSITOS</v>
      </c>
      <c r="C101" s="110"/>
      <c r="D101" s="88">
        <v>0</v>
      </c>
    </row>
    <row r="102" spans="1:4" hidden="1" x14ac:dyDescent="0.25">
      <c r="A102" s="73" t="s">
        <v>169</v>
      </c>
      <c r="B102" s="102" t="str">
        <f>+[2]Comparativo!O3434</f>
        <v>CONSTITUCIÓN DE ESTIMACIONES DE PÉRDIDA POR AVALES, FIANZAS Y OTROS</v>
      </c>
      <c r="C102" s="110"/>
      <c r="D102" s="88">
        <v>0</v>
      </c>
    </row>
    <row r="103" spans="1:4" ht="25.5" hidden="1" x14ac:dyDescent="0.25">
      <c r="A103" s="73" t="s">
        <v>170</v>
      </c>
      <c r="B103" s="102" t="str">
        <f>+[2]Comparativo!O3440</f>
        <v>CONSTITUCIÓN DE ESTIMACIONES DE PÉRDIDA POR CASTIGO DE AVALES, FIANZAS Y OTROS</v>
      </c>
      <c r="C103" s="110"/>
      <c r="D103" s="88">
        <v>0</v>
      </c>
    </row>
    <row r="104" spans="1:4" hidden="1" x14ac:dyDescent="0.25">
      <c r="A104" s="73" t="s">
        <v>171</v>
      </c>
      <c r="B104" s="102" t="str">
        <f>+[2]Comparativo!O3450</f>
        <v>OTROS GASTOS FINANCIEROS</v>
      </c>
      <c r="C104" s="110"/>
      <c r="D104" s="88">
        <v>0</v>
      </c>
    </row>
    <row r="105" spans="1:4" hidden="1" x14ac:dyDescent="0.25">
      <c r="A105" s="73" t="s">
        <v>172</v>
      </c>
      <c r="B105" s="102" t="str">
        <f>+[2]Comparativo!O3535</f>
        <v>PÉRDIDAS POR OPERACIONES EN MONEDA EXTRANJERA</v>
      </c>
      <c r="C105" s="110"/>
      <c r="D105" s="88">
        <v>0</v>
      </c>
    </row>
    <row r="106" spans="1:4" hidden="1" x14ac:dyDescent="0.25">
      <c r="A106" s="73" t="s">
        <v>173</v>
      </c>
      <c r="B106" s="102" t="str">
        <f>+[2]Comparativo!O3548</f>
        <v>PÉRDIDA POR IMPORTES INEFICACES EN OPERACIONES DE COBERTURA</v>
      </c>
      <c r="C106" s="110"/>
      <c r="D106" s="88">
        <v>0</v>
      </c>
    </row>
    <row r="107" spans="1:4" hidden="1" x14ac:dyDescent="0.25">
      <c r="A107" s="73" t="s">
        <v>174</v>
      </c>
      <c r="B107" s="102" t="str">
        <f>+[2]Comparativo!O3594</f>
        <v>COSTOS POR EXPLOTACIÓN DE ACTIVOS</v>
      </c>
      <c r="C107" s="110"/>
      <c r="D107" s="88">
        <v>0</v>
      </c>
    </row>
    <row r="108" spans="1:4" ht="15" customHeight="1" x14ac:dyDescent="0.25">
      <c r="B108" s="99" t="s">
        <v>175</v>
      </c>
      <c r="C108" s="100"/>
      <c r="D108" s="101">
        <v>54.609690000000001</v>
      </c>
    </row>
    <row r="109" spans="1:4" x14ac:dyDescent="0.25">
      <c r="B109" s="80" t="s">
        <v>176</v>
      </c>
      <c r="C109" s="81"/>
      <c r="D109" s="98">
        <v>-805.81258000000003</v>
      </c>
    </row>
    <row r="110" spans="1:4" hidden="1" x14ac:dyDescent="0.25">
      <c r="B110" s="113" t="s">
        <v>177</v>
      </c>
      <c r="C110" s="81"/>
      <c r="D110" s="114">
        <v>0</v>
      </c>
    </row>
    <row r="111" spans="1:4" hidden="1" x14ac:dyDescent="0.25">
      <c r="A111" s="84" t="s">
        <v>178</v>
      </c>
      <c r="B111" s="91" t="str">
        <f>+[2]Comparativo!O3616</f>
        <v>GASTOS DE FUNCIONARIOS Y EMPLEADOS</v>
      </c>
      <c r="C111" s="83"/>
      <c r="D111" s="89">
        <v>0</v>
      </c>
    </row>
    <row r="112" spans="1:4" x14ac:dyDescent="0.25">
      <c r="B112" s="80" t="s">
        <v>179</v>
      </c>
      <c r="C112" s="81"/>
      <c r="D112" s="98">
        <v>-264.86066</v>
      </c>
    </row>
    <row r="113" spans="1:6" ht="15" hidden="1" x14ac:dyDescent="0.25">
      <c r="A113" s="84" t="s">
        <v>180</v>
      </c>
      <c r="B113" s="91" t="str">
        <f>+[2]Comparativo!O3665</f>
        <v>GASTOS GENERALES</v>
      </c>
      <c r="C113" s="85"/>
      <c r="D113" s="114">
        <v>0</v>
      </c>
    </row>
    <row r="114" spans="1:6" ht="14.25" x14ac:dyDescent="0.25">
      <c r="B114" s="80" t="s">
        <v>181</v>
      </c>
      <c r="C114" s="81"/>
      <c r="D114" s="103">
        <v>-22.33522</v>
      </c>
    </row>
    <row r="115" spans="1:6" hidden="1" x14ac:dyDescent="0.25">
      <c r="A115" s="84" t="s">
        <v>182</v>
      </c>
      <c r="B115" s="91" t="str">
        <f>+[2]Comparativo!O3757</f>
        <v>DEPRECIACIONES Y AMORTIZACIONES</v>
      </c>
      <c r="C115" s="83"/>
      <c r="D115" s="89">
        <v>0</v>
      </c>
    </row>
    <row r="116" spans="1:6" hidden="1" x14ac:dyDescent="0.25">
      <c r="B116" s="113" t="s">
        <v>183</v>
      </c>
      <c r="C116" s="81"/>
      <c r="D116" s="114">
        <v>0</v>
      </c>
    </row>
    <row r="117" spans="1:6" hidden="1" x14ac:dyDescent="0.25">
      <c r="A117" s="84" t="s">
        <v>184</v>
      </c>
      <c r="B117" s="91" t="str">
        <f>+[2]Comparativo!O3771</f>
        <v>PROVISIONES</v>
      </c>
      <c r="C117" s="83"/>
      <c r="D117" s="89">
        <v>0</v>
      </c>
    </row>
    <row r="118" spans="1:6" ht="15" customHeight="1" x14ac:dyDescent="0.25">
      <c r="B118" s="99" t="s">
        <v>185</v>
      </c>
      <c r="C118" s="100"/>
      <c r="D118" s="101">
        <v>971.09348</v>
      </c>
    </row>
    <row r="119" spans="1:6" ht="14.25" x14ac:dyDescent="0.25">
      <c r="B119" s="80" t="s">
        <v>186</v>
      </c>
      <c r="C119" s="81"/>
      <c r="D119" s="103">
        <v>-280.40048000000002</v>
      </c>
    </row>
    <row r="120" spans="1:6" hidden="1" x14ac:dyDescent="0.25">
      <c r="A120" s="84" t="s">
        <v>187</v>
      </c>
      <c r="B120" s="115" t="str">
        <f>+[2]Comparativo!O3784</f>
        <v>GASTO POR IMPUESTO SOBRE LAS GANANCIAS</v>
      </c>
      <c r="C120" s="83"/>
      <c r="D120" s="89">
        <v>0</v>
      </c>
    </row>
    <row r="121" spans="1:6" ht="15" x14ac:dyDescent="0.25">
      <c r="A121" s="84"/>
      <c r="B121" s="99" t="s">
        <v>188</v>
      </c>
      <c r="C121" s="116"/>
      <c r="D121" s="117">
        <v>0</v>
      </c>
    </row>
    <row r="122" spans="1:6" ht="15" customHeight="1" x14ac:dyDescent="0.25">
      <c r="B122" s="118" t="s">
        <v>189</v>
      </c>
      <c r="C122" s="119"/>
      <c r="D122" s="120">
        <v>690.69299999999998</v>
      </c>
      <c r="F122" s="110"/>
    </row>
    <row r="123" spans="1:6" x14ac:dyDescent="0.25">
      <c r="B123" s="121" t="s">
        <v>190</v>
      </c>
      <c r="C123" s="119"/>
      <c r="D123" s="122"/>
      <c r="E123" s="110">
        <f>+D122-'ESF-final-m'!E51</f>
        <v>0</v>
      </c>
    </row>
    <row r="124" spans="1:6" hidden="1" x14ac:dyDescent="0.25">
      <c r="A124" s="84" t="s">
        <v>191</v>
      </c>
      <c r="B124" s="84" t="str">
        <f>+[2]Comparativo!O2753</f>
        <v>Superávit por revaluación</v>
      </c>
      <c r="C124" s="83"/>
      <c r="D124" s="81"/>
    </row>
    <row r="125" spans="1:6" ht="25.5" hidden="1" x14ac:dyDescent="0.25">
      <c r="A125" s="84" t="s">
        <v>192</v>
      </c>
      <c r="B125" s="84" t="str">
        <f>+[2]Comparativo!O2754</f>
        <v>Cambios de valor razonable PFVRCR atribuibles a cambios en el riesgo de crédito</v>
      </c>
      <c r="C125" s="83"/>
      <c r="D125" s="81"/>
    </row>
    <row r="126" spans="1:6" ht="25.5" hidden="1" x14ac:dyDescent="0.25">
      <c r="A126" s="84" t="s">
        <v>193</v>
      </c>
      <c r="B126" s="84" t="str">
        <f>+[2]Comparativo!O2755</f>
        <v>Cambios en el VR del VT de una opción de una partida cubierta relacionada con una transacción</v>
      </c>
      <c r="C126" s="83"/>
      <c r="D126" s="81"/>
    </row>
    <row r="127" spans="1:6" ht="25.5" hidden="1" x14ac:dyDescent="0.25">
      <c r="A127" s="84" t="s">
        <v>194</v>
      </c>
      <c r="B127" s="84" t="str">
        <f>+[2]Comparativo!O2756</f>
        <v>Cambios en el VR del elemento a término de los contratos a término de una partida cubierta relacionada con una transacción</v>
      </c>
      <c r="C127" s="83"/>
      <c r="D127" s="81"/>
    </row>
    <row r="128" spans="1:6" hidden="1" x14ac:dyDescent="0.2">
      <c r="A128" s="84" t="s">
        <v>195</v>
      </c>
      <c r="B128" s="84" t="str">
        <f>+[2]Comparativo!O2757</f>
        <v>Impuestos de los elementos que no se reclasificaran en resultados</v>
      </c>
      <c r="C128" s="83"/>
      <c r="D128" s="123"/>
    </row>
    <row r="129" spans="1:4" hidden="1" x14ac:dyDescent="0.25">
      <c r="A129" s="84" t="s">
        <v>196</v>
      </c>
      <c r="B129" s="84" t="str">
        <f>+[2]Comparativo!O2760</f>
        <v>Diferencias de conversión de negocio en el extranjero</v>
      </c>
      <c r="C129" s="83"/>
      <c r="D129" s="81"/>
    </row>
    <row r="130" spans="1:4" hidden="1" x14ac:dyDescent="0.25">
      <c r="A130" s="84" t="s">
        <v>197</v>
      </c>
      <c r="B130" s="84" t="str">
        <f>+[2]Comparativo!O2761</f>
        <v>Reserva de cobertura de flujos de efectivo</v>
      </c>
      <c r="C130" s="83"/>
      <c r="D130" s="81"/>
    </row>
    <row r="131" spans="1:4" hidden="1" x14ac:dyDescent="0.25">
      <c r="A131" s="84" t="s">
        <v>198</v>
      </c>
      <c r="B131" s="84" t="str">
        <f>+[2]Comparativo!O2762</f>
        <v>Cambios en el VR de instrumentos de deuda a VR con cambios en ORI</v>
      </c>
      <c r="C131" s="83"/>
      <c r="D131" s="81"/>
    </row>
    <row r="132" spans="1:4" ht="25.5" hidden="1" x14ac:dyDescent="0.25">
      <c r="A132" s="84" t="s">
        <v>199</v>
      </c>
      <c r="B132" s="84" t="str">
        <f>+[2]Comparativo!O2763</f>
        <v>Cambios en el VR del VT de una opción de una partida cubierta relacionada con una transacción</v>
      </c>
      <c r="C132" s="83"/>
      <c r="D132" s="81"/>
    </row>
    <row r="133" spans="1:4" ht="25.5" hidden="1" x14ac:dyDescent="0.25">
      <c r="A133" s="84" t="s">
        <v>200</v>
      </c>
      <c r="B133" s="84" t="str">
        <f>+[2]Comparativo!O2764</f>
        <v>Cambios en el VR del VT de una opción  de una partida cubierta relacionada con un período de tiempo</v>
      </c>
      <c r="C133" s="83"/>
      <c r="D133" s="81"/>
    </row>
    <row r="134" spans="1:4" hidden="1" x14ac:dyDescent="0.25">
      <c r="A134" s="84" t="s">
        <v>201</v>
      </c>
      <c r="B134" s="84" t="str">
        <f>+[2]Comparativo!O2765</f>
        <v>Cambios en el VR del ETCTPC relacionada con una transacción</v>
      </c>
      <c r="C134" s="83"/>
      <c r="D134" s="81"/>
    </row>
    <row r="135" spans="1:4" hidden="1" x14ac:dyDescent="0.25">
      <c r="A135" s="84" t="s">
        <v>202</v>
      </c>
      <c r="B135" s="84" t="str">
        <f>+[2]Comparativo!O2766</f>
        <v>Cambios en el VR del ETCTPC  relacionada con un período de tiempo</v>
      </c>
      <c r="C135" s="83"/>
      <c r="D135" s="81"/>
    </row>
    <row r="136" spans="1:4" hidden="1" x14ac:dyDescent="0.25">
      <c r="A136" s="84" t="s">
        <v>203</v>
      </c>
      <c r="B136" s="84" t="str">
        <f>+[2]Comparativo!O2767</f>
        <v>Pérdidas crediticias esperadas instrumentos financieros VRORI</v>
      </c>
      <c r="C136" s="83"/>
      <c r="D136" s="81"/>
    </row>
    <row r="137" spans="1:4" hidden="1" x14ac:dyDescent="0.25">
      <c r="A137" s="84" t="s">
        <v>204</v>
      </c>
      <c r="B137" s="84" t="str">
        <f>+[2]Comparativo!O2768</f>
        <v>Impuestos de los elementos que se reclasificarán en resultados</v>
      </c>
      <c r="C137" s="83"/>
      <c r="D137" s="81"/>
    </row>
    <row r="138" spans="1:4" hidden="1" x14ac:dyDescent="0.25">
      <c r="A138" s="84" t="s">
        <v>205</v>
      </c>
      <c r="B138" s="84" t="str">
        <f>+[2]Comparativo!O2773</f>
        <v>Superávit por revaluación</v>
      </c>
      <c r="C138" s="83"/>
      <c r="D138" s="81"/>
    </row>
    <row r="139" spans="1:4" ht="25.5" hidden="1" x14ac:dyDescent="0.25">
      <c r="A139" s="84" t="s">
        <v>206</v>
      </c>
      <c r="B139" s="84" t="str">
        <f>+[2]Comparativo!O2774</f>
        <v>Cambios de valor razonable PFVRCR atribuibles a cambios en el riesgo de crédito</v>
      </c>
      <c r="C139" s="83"/>
      <c r="D139" s="81"/>
    </row>
    <row r="140" spans="1:4" ht="25.5" hidden="1" x14ac:dyDescent="0.25">
      <c r="A140" s="84" t="s">
        <v>207</v>
      </c>
      <c r="B140" s="84" t="str">
        <f>+[2]Comparativo!O2775</f>
        <v>Cambios en el VR del VT de una opción de una partida cubierta relacionada con una transacción</v>
      </c>
      <c r="C140" s="83"/>
      <c r="D140" s="81"/>
    </row>
    <row r="141" spans="1:4" ht="25.5" hidden="1" x14ac:dyDescent="0.25">
      <c r="A141" s="84" t="s">
        <v>208</v>
      </c>
      <c r="B141" s="84" t="str">
        <f>+[2]Comparativo!O2776</f>
        <v>Cambios en el VR del elemento a término de los contratos a término de una partida cubierta relacionada con una transacción</v>
      </c>
      <c r="C141" s="83"/>
      <c r="D141" s="81"/>
    </row>
    <row r="142" spans="1:4" hidden="1" x14ac:dyDescent="0.25">
      <c r="A142" s="84" t="s">
        <v>209</v>
      </c>
      <c r="B142" s="84" t="str">
        <f>+[2]Comparativo!O2777</f>
        <v>Impuestos de los elementos que no se reclasificaran en resultados</v>
      </c>
      <c r="C142" s="83"/>
      <c r="D142" s="81"/>
    </row>
    <row r="143" spans="1:4" hidden="1" x14ac:dyDescent="0.25">
      <c r="A143" s="84" t="s">
        <v>210</v>
      </c>
      <c r="B143" s="84" t="str">
        <f>+[2]Comparativo!O2780</f>
        <v>Diferencias de conversión de negocio en el extranjero</v>
      </c>
      <c r="C143" s="83"/>
      <c r="D143" s="81"/>
    </row>
    <row r="144" spans="1:4" hidden="1" x14ac:dyDescent="0.25">
      <c r="A144" s="84" t="s">
        <v>211</v>
      </c>
      <c r="B144" s="84" t="str">
        <f>+[2]Comparativo!O2781</f>
        <v>Reserva de cobertura de flujos de efectivo</v>
      </c>
      <c r="C144" s="83"/>
      <c r="D144" s="81"/>
    </row>
    <row r="145" spans="1:4" hidden="1" x14ac:dyDescent="0.25">
      <c r="A145" s="84" t="s">
        <v>212</v>
      </c>
      <c r="B145" s="84" t="str">
        <f>+[2]Comparativo!O2782</f>
        <v>Cambios en el VR de instrumentos de deuda a VR con cambios en ORI</v>
      </c>
      <c r="C145" s="83"/>
      <c r="D145" s="81"/>
    </row>
    <row r="146" spans="1:4" ht="25.5" hidden="1" x14ac:dyDescent="0.25">
      <c r="A146" s="84" t="s">
        <v>213</v>
      </c>
      <c r="B146" s="84" t="str">
        <f>+[2]Comparativo!O2783</f>
        <v>Cambios en el VR del VT de una opción de una partida cubierta relacionada con una transacción</v>
      </c>
      <c r="C146" s="83"/>
      <c r="D146" s="81"/>
    </row>
    <row r="147" spans="1:4" ht="25.5" hidden="1" x14ac:dyDescent="0.25">
      <c r="A147" s="84" t="s">
        <v>214</v>
      </c>
      <c r="B147" s="84" t="str">
        <f>+[2]Comparativo!O2784</f>
        <v>Cambios en el VR del VT de una opción  de una partida cubierta relacionada con un período de tiempo</v>
      </c>
      <c r="C147" s="83"/>
      <c r="D147" s="81"/>
    </row>
    <row r="148" spans="1:4" hidden="1" x14ac:dyDescent="0.25">
      <c r="A148" s="84" t="s">
        <v>215</v>
      </c>
      <c r="B148" s="84" t="str">
        <f>+[2]Comparativo!O2785</f>
        <v>Cambios en el VR del ETCTPC relacionada con una transacción</v>
      </c>
      <c r="C148" s="83"/>
      <c r="D148" s="81"/>
    </row>
    <row r="149" spans="1:4" hidden="1" x14ac:dyDescent="0.25">
      <c r="A149" s="84" t="s">
        <v>216</v>
      </c>
      <c r="B149" s="84" t="str">
        <f>+[2]Comparativo!O2786</f>
        <v>Cambios en el VR del ETCTPC  relacionada con un período de tiempo</v>
      </c>
      <c r="C149" s="83"/>
      <c r="D149" s="81"/>
    </row>
    <row r="150" spans="1:4" hidden="1" x14ac:dyDescent="0.25">
      <c r="A150" s="84" t="s">
        <v>217</v>
      </c>
      <c r="B150" s="84" t="str">
        <f>+[2]Comparativo!O2787</f>
        <v>Pérdidas crediticias esperadas instrumentos financieros VRORI</v>
      </c>
      <c r="C150" s="83"/>
      <c r="D150" s="81"/>
    </row>
    <row r="151" spans="1:4" hidden="1" x14ac:dyDescent="0.25">
      <c r="A151" s="84" t="s">
        <v>218</v>
      </c>
      <c r="B151" s="84" t="str">
        <f>+[2]Comparativo!O2788</f>
        <v>Impuestos de los elementos que se reclasificarán en resultados</v>
      </c>
      <c r="C151" s="83"/>
      <c r="D151" s="81"/>
    </row>
    <row r="152" spans="1:4" hidden="1" x14ac:dyDescent="0.25">
      <c r="B152" s="84" t="s">
        <v>219</v>
      </c>
      <c r="C152" s="81"/>
      <c r="D152" s="81"/>
    </row>
    <row r="153" spans="1:4" ht="25.5" hidden="1" x14ac:dyDescent="0.25">
      <c r="B153" s="73" t="s">
        <v>220</v>
      </c>
      <c r="C153" s="81"/>
      <c r="D153" s="81"/>
    </row>
    <row r="154" spans="1:4" hidden="1" x14ac:dyDescent="0.25">
      <c r="B154" s="84" t="s">
        <v>221</v>
      </c>
      <c r="C154" s="81"/>
      <c r="D154" s="81"/>
    </row>
    <row r="155" spans="1:4" hidden="1" x14ac:dyDescent="0.25">
      <c r="B155" s="84" t="s">
        <v>222</v>
      </c>
      <c r="C155" s="81"/>
      <c r="D155" s="81"/>
    </row>
    <row r="156" spans="1:4" ht="25.5" hidden="1" x14ac:dyDescent="0.25">
      <c r="B156" s="73" t="s">
        <v>223</v>
      </c>
      <c r="C156" s="81"/>
      <c r="D156" s="81"/>
    </row>
    <row r="157" spans="1:4" hidden="1" x14ac:dyDescent="0.25">
      <c r="B157" s="84" t="s">
        <v>221</v>
      </c>
      <c r="C157" s="81"/>
      <c r="D157" s="81"/>
    </row>
    <row r="158" spans="1:4" hidden="1" x14ac:dyDescent="0.25">
      <c r="B158" s="84" t="s">
        <v>222</v>
      </c>
      <c r="C158" s="81"/>
      <c r="D158" s="81"/>
    </row>
    <row r="159" spans="1:4" x14ac:dyDescent="0.25">
      <c r="B159" s="124"/>
      <c r="C159" s="124"/>
      <c r="D159" s="124"/>
    </row>
    <row r="162" spans="1:4" x14ac:dyDescent="0.25">
      <c r="D162" s="125"/>
    </row>
    <row r="166" spans="1:4" x14ac:dyDescent="0.2">
      <c r="A166" s="1"/>
      <c r="B166" s="65" t="s">
        <v>224</v>
      </c>
      <c r="C166" s="65"/>
      <c r="D166" s="63"/>
    </row>
    <row r="167" spans="1:4" x14ac:dyDescent="0.2">
      <c r="A167" s="1"/>
      <c r="B167" s="67" t="s">
        <v>225</v>
      </c>
      <c r="C167" s="66"/>
      <c r="D167" s="63"/>
    </row>
    <row r="168" spans="1:4" x14ac:dyDescent="0.25">
      <c r="A168" s="1"/>
      <c r="B168" s="69" t="s">
        <v>74</v>
      </c>
      <c r="C168" s="70"/>
      <c r="D168" s="63"/>
    </row>
    <row r="169" spans="1:4" ht="15" x14ac:dyDescent="0.25">
      <c r="A169" s="1"/>
      <c r="B169" s="71"/>
      <c r="C169" s="71"/>
      <c r="D169" s="63"/>
    </row>
    <row r="170" spans="1:4" x14ac:dyDescent="0.2">
      <c r="B170" s="72"/>
    </row>
    <row r="171" spans="1:4" x14ac:dyDescent="0.25">
      <c r="B171" s="69"/>
    </row>
  </sheetData>
  <autoFilter ref="A6:D158" xr:uid="{00000000-0009-0000-0000-000008000000}"/>
  <mergeCells count="1">
    <mergeCell ref="B159:D159"/>
  </mergeCells>
  <printOptions horizontalCentered="1"/>
  <pageMargins left="0.70866141732283472" right="0.70866141732283472" top="0.99" bottom="0.74803149606299213" header="0.31496062992125984" footer="0.31496062992125984"/>
  <pageSetup scale="85" orientation="portrait" horizontalDpi="300" verticalDpi="300" r:id="rId1"/>
  <colBreaks count="1" manualBreakCount="1">
    <brk id="1" max="1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ESF-final-m</vt:lpstr>
      <vt:lpstr>ER - final-m</vt:lpstr>
      <vt:lpstr>'ER - final-m'!Área_de_impresión</vt:lpstr>
      <vt:lpstr>'ESF-final-m'!Área_de_impresión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Gustavo Arcides Márquez Chávez</cp:lastModifiedBy>
  <dcterms:created xsi:type="dcterms:W3CDTF">2026-02-19T19:38:09Z</dcterms:created>
  <dcterms:modified xsi:type="dcterms:W3CDTF">2026-02-19T19:48:54Z</dcterms:modified>
</cp:coreProperties>
</file>