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6\"/>
    </mc:Choice>
  </mc:AlternateContent>
  <xr:revisionPtr revIDLastSave="0" documentId="13_ncr:1_{7620CF23-E11B-42C0-B2B0-DC866F979D9D}" xr6:coauthVersionLast="47" xr6:coauthVersionMax="47" xr10:uidLastSave="{00000000-0000-0000-0000-000000000000}"/>
  <bookViews>
    <workbookView xWindow="19090" yWindow="-110" windowWidth="19420" windowHeight="10300" xr2:uid="{69787CBC-07DB-4EE5-BE8F-4DF1068D32E1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2" i="2"/>
  <c r="G33" i="2"/>
  <c r="G30" i="2"/>
  <c r="C28" i="2"/>
  <c r="G28" i="2"/>
  <c r="G23" i="2"/>
  <c r="C23" i="2"/>
  <c r="G19" i="2"/>
  <c r="C17" i="2"/>
  <c r="G15" i="2"/>
  <c r="C12" i="2"/>
  <c r="G10" i="2"/>
  <c r="C9" i="2"/>
  <c r="C5" i="2"/>
  <c r="G5" i="2"/>
  <c r="G55" i="1"/>
  <c r="C55" i="1"/>
  <c r="H53" i="1" s="1"/>
  <c r="C49" i="1"/>
  <c r="G49" i="1"/>
  <c r="E44" i="1"/>
  <c r="G41" i="1"/>
  <c r="G39" i="1"/>
  <c r="G37" i="1"/>
  <c r="C33" i="1"/>
  <c r="G33" i="1"/>
  <c r="G31" i="1"/>
  <c r="G29" i="1"/>
  <c r="C29" i="1"/>
  <c r="G26" i="1"/>
  <c r="C26" i="1"/>
  <c r="G24" i="1"/>
  <c r="C20" i="1"/>
  <c r="G19" i="1"/>
  <c r="G17" i="1"/>
  <c r="C16" i="1"/>
  <c r="G14" i="1"/>
  <c r="C10" i="1"/>
  <c r="G9" i="1"/>
  <c r="C6" i="1"/>
  <c r="G6" i="1"/>
  <c r="G45" i="2" l="1"/>
  <c r="C45" i="2"/>
  <c r="G35" i="1"/>
  <c r="C47" i="1"/>
  <c r="G43" i="1"/>
  <c r="G46" i="1" s="1"/>
  <c r="G47" i="1" l="1"/>
  <c r="H45" i="1" s="1"/>
  <c r="C46" i="2"/>
  <c r="A46" i="2" s="1"/>
  <c r="G46" i="2"/>
  <c r="E46" i="2" s="1"/>
  <c r="G47" i="2" l="1"/>
  <c r="C47" i="2"/>
  <c r="H47" i="2" l="1"/>
</calcChain>
</file>

<file path=xl/sharedStrings.xml><?xml version="1.0" encoding="utf-8"?>
<sst xmlns="http://schemas.openxmlformats.org/spreadsheetml/2006/main" count="162" uniqueCount="139">
  <si>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</si>
  <si>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</si>
  <si>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</si>
  <si>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</si>
  <si>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</si>
  <si>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</si>
  <si>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</si>
  <si>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</si>
  <si>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</si>
  <si>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</si>
  <si>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</si>
  <si>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</si>
  <si>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</si>
  <si>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</si>
  <si>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</si>
  <si>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</si>
  <si>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</si>
  <si>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</si>
  <si>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</si>
  <si>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</si>
  <si>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</si>
  <si>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</si>
  <si>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</si>
  <si>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</si>
  <si>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</si>
  <si>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</si>
  <si>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</si>
  <si>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</si>
  <si>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</si>
  <si>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</si>
  <si>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</si>
  <si>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</si>
  <si>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</si>
  <si>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</si>
  <si>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</si>
  <si>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</si>
  <si>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</si>
  <si>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</si>
  <si>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</si>
  <si>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</si>
  <si>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</si>
  <si>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</si>
  <si>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</si>
  <si>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</si>
  <si>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</si>
  <si>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</si>
  <si>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</si>
  <si>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</si>
  <si>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</si>
  <si>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</si>
  <si>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</si>
  <si>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</si>
  <si>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</si>
  <si>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</si>
  <si>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</si>
  <si>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</si>
  <si>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</si>
  <si>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</si>
  <si>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</si>
  <si>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</si>
  <si>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</si>
  <si>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</si>
  <si>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</si>
  <si>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</si>
  <si>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</si>
  <si>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</si>
  <si>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</si>
  <si>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</si>
  <si>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</si>
  <si>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</si>
  <si>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</si>
  <si>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</si>
  <si>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</si>
  <si>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</si>
  <si>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</si>
  <si>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</si>
  <si>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</si>
  <si>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</si>
  <si>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</si>
  <si>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</si>
  <si>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</si>
  <si>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</si>
  <si>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</si>
  <si>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</si>
  <si>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</si>
  <si>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</si>
  <si>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</si>
  <si>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</si>
  <si>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</si>
  <si>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</si>
  <si>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</si>
  <si>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</si>
  <si>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</si>
  <si>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</si>
  <si>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</si>
  <si>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</si>
  <si>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</si>
  <si>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</si>
  <si>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</si>
  <si>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</si>
  <si>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</si>
  <si>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</si>
  <si>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</si>
  <si>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</si>
  <si>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</si>
  <si>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</si>
  <si>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</si>
  <si>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</si>
  <si>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</si>
  <si>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</si>
  <si>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</si>
  <si>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</si>
  <si>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</si>
  <si>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</si>
  <si>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</si>
  <si>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</si>
  <si>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</si>
  <si>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</si>
  <si>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</si>
  <si>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</si>
  <si>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</si>
  <si>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</si>
  <si>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</si>
  <si>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</si>
  <si>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</si>
  <si>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</si>
  <si>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</si>
  <si>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</si>
  <si>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</si>
  <si>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</si>
  <si>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</si>
  <si>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</si>
  <si>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</si>
  <si>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</si>
  <si>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</si>
  <si>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ASEGURADORA ABANK, S.A., SEGUROS DE PERSONAS</t>
  </si>
  <si>
    <t>BALANCE GENERAL AL 31 DE ENERO DE 2026</t>
  </si>
  <si>
    <t>ESTADO DE RESULTADO DEL 01 DE ENERO AL 31 DE ENERO DE 2026</t>
  </si>
  <si>
    <t>CUENTAS DE CONTROL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</si>
</sst>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2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2" applyFont="1"/>
    <xf numFmtId="1" fontId="3" fillId="0" borderId="0" xfId="2" applyNumberFormat="1" applyFont="1"/>
    <xf numFmtId="43" fontId="3" fillId="0" borderId="0" xfId="2" applyNumberFormat="1" applyFont="1"/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164" fontId="6" fillId="0" borderId="0" xfId="3" applyFont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41232A79-48EA-4534-A77B-385E2FD24930}"/>
    <cellStyle name="Moneda 2" xfId="4" xr:uid="{D68363B5-8B74-472D-81A2-1BE8F97DD645}"/>
    <cellStyle name="Normal" xfId="0" builtinId="0"/>
    <cellStyle name="Normal 2" xfId="2" xr:uid="{D865F2FF-F3C8-401B-9B94-1E989CDCE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58</xdr:row>
      <xdr:rowOff>15394</xdr:rowOff>
    </xdr:from>
    <xdr:to>
      <xdr:col>1</xdr:col>
      <xdr:colOff>982133</xdr:colOff>
      <xdr:row>61</xdr:row>
      <xdr:rowOff>126808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045D5B5-762E-4F5A-91C3-49B08C5F99DC}"/>
            </a:ext>
          </a:extLst>
        </xdr:cNvPr>
        <xdr:cNvSpPr/>
      </xdr:nvSpPr>
      <xdr:spPr>
        <a:xfrm>
          <a:off x="812800" y="9705494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907954</xdr:colOff>
      <xdr:row>58</xdr:row>
      <xdr:rowOff>2887</xdr:rowOff>
    </xdr:from>
    <xdr:to>
      <xdr:col>5</xdr:col>
      <xdr:colOff>575637</xdr:colOff>
      <xdr:row>61</xdr:row>
      <xdr:rowOff>65618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03BB5CA-AFB4-44D9-8974-4786E4C01090}"/>
            </a:ext>
          </a:extLst>
        </xdr:cNvPr>
        <xdr:cNvSpPr/>
      </xdr:nvSpPr>
      <xdr:spPr>
        <a:xfrm>
          <a:off x="7289704" y="9692987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63448334-CD8D-4EA7-952E-3C2D7386E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7981237-FC71-4276-A035-C53369831CE9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C605E80-3CBF-42E0-9BDB-36A33861492F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4EE54B7C-5D15-45A7-A378-FA621A2BC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3757-D633-46E1-90BE-DA7345CDDC26}">
  <sheetPr>
    <tabColor rgb="FF0070C0"/>
    <pageSetUpPr fitToPage="1"/>
  </sheetPr>
  <dimension ref="A1:N67"/>
  <sheetViews>
    <sheetView tabSelected="1" view="pageBreakPreview" topLeftCell="A43" zoomScaleNormal="120" zoomScaleSheetLayoutView="100" workbookViewId="0">
      <selection activeCell="A49" sqref="A49"/>
    </sheetView>
  </sheetViews>
  <sheetFormatPr baseColWidth="10" defaultColWidth="10.5" defaultRowHeight="13.5" x14ac:dyDescent="0.35"/>
  <cols>
    <col min="1" max="1" width="49.5" style="5" customWidth="1"/>
    <col min="2" max="2" width="16.5" style="6" customWidth="1"/>
    <col min="3" max="3" width="17" style="6" customWidth="1"/>
    <col min="4" max="4" width="0.75" style="2" customWidth="1"/>
    <col min="5" max="5" width="51.58203125" style="5" customWidth="1"/>
    <col min="6" max="6" width="17" style="6" customWidth="1"/>
    <col min="7" max="7" width="17.58203125" style="6" customWidth="1"/>
    <col min="8" max="8" width="12.58203125" style="2" customWidth="1"/>
    <col min="9" max="9" width="6.1640625" style="2" customWidth="1"/>
    <col min="10" max="10" width="14.25" style="2" customWidth="1"/>
    <col min="11" max="16384" width="10.5" style="2"/>
  </cols>
  <sheetData>
    <row r="1" spans="1:10" ht="18" customHeight="1" x14ac:dyDescent="0.35">
      <c r="A1" s="1" t="s">
        <v>135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136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1637806.78</v>
      </c>
      <c r="D6" s="11"/>
      <c r="E6" s="8" t="s">
        <v>6</v>
      </c>
      <c r="F6" s="12"/>
      <c r="G6" s="10">
        <f>SUM(F7:F8)</f>
        <v>1256498.3700000001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544520.36</v>
      </c>
      <c r="G7" s="10"/>
    </row>
    <row r="8" spans="1:10" ht="13" customHeight="1" x14ac:dyDescent="0.35">
      <c r="A8" s="5" t="s">
        <v>9</v>
      </c>
      <c r="B8" s="13">
        <v>1636706.78</v>
      </c>
      <c r="C8" s="10"/>
      <c r="D8" s="2" t="s">
        <v>2</v>
      </c>
      <c r="E8" s="5" t="s">
        <v>10</v>
      </c>
      <c r="F8" s="13">
        <v>711978.01</v>
      </c>
    </row>
    <row r="9" spans="1:10" ht="13" customHeight="1" x14ac:dyDescent="0.35">
      <c r="B9" s="9"/>
      <c r="E9" s="8" t="s">
        <v>11</v>
      </c>
      <c r="F9" s="12"/>
      <c r="G9" s="10">
        <f>SUM(F10:F13)</f>
        <v>7703597.8300000001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4357394.8</v>
      </c>
      <c r="E10" s="5" t="s">
        <v>13</v>
      </c>
      <c r="F10" s="12">
        <v>39741.29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1100560.45</v>
      </c>
    </row>
    <row r="12" spans="1:10" ht="13" customHeight="1" x14ac:dyDescent="0.35">
      <c r="A12" s="5" t="s">
        <v>16</v>
      </c>
      <c r="B12" s="9">
        <v>4052693.44</v>
      </c>
      <c r="D12" s="15"/>
      <c r="E12" s="5" t="s">
        <v>17</v>
      </c>
      <c r="F12" s="14">
        <v>6548928.0899999999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14368</v>
      </c>
    </row>
    <row r="14" spans="1:10" ht="13" customHeight="1" x14ac:dyDescent="0.35">
      <c r="A14" s="5" t="s">
        <v>20</v>
      </c>
      <c r="B14" s="13">
        <v>4701.3599999999997</v>
      </c>
      <c r="D14" s="15"/>
      <c r="E14" s="8" t="s">
        <v>21</v>
      </c>
      <c r="G14" s="14">
        <f>SUM(F15:F16)</f>
        <v>1638213.51</v>
      </c>
      <c r="J14" s="16"/>
    </row>
    <row r="15" spans="1:10" ht="13" customHeight="1" x14ac:dyDescent="0.35">
      <c r="B15" s="12"/>
      <c r="D15" s="15"/>
      <c r="E15" s="5" t="s">
        <v>22</v>
      </c>
      <c r="F15" s="14">
        <v>1362649.01</v>
      </c>
    </row>
    <row r="16" spans="1:10" ht="13" customHeight="1" x14ac:dyDescent="0.35">
      <c r="A16" s="8" t="s">
        <v>23</v>
      </c>
      <c r="B16" s="17"/>
      <c r="C16" s="14">
        <f>SUM(B18:B18)</f>
        <v>1030766.4</v>
      </c>
      <c r="E16" s="5" t="s">
        <v>24</v>
      </c>
      <c r="F16" s="13">
        <v>275564.5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129366.65</v>
      </c>
    </row>
    <row r="18" spans="1:14" ht="13" customHeight="1" x14ac:dyDescent="0.35">
      <c r="A18" s="5" t="s">
        <v>27</v>
      </c>
      <c r="B18" s="13">
        <v>1030766.4</v>
      </c>
      <c r="C18" s="14"/>
      <c r="E18" s="5" t="s">
        <v>28</v>
      </c>
      <c r="F18" s="19">
        <v>129366.65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6194703.7999999998</v>
      </c>
    </row>
    <row r="20" spans="1:14" ht="13" customHeight="1" x14ac:dyDescent="0.35">
      <c r="A20" s="8" t="s">
        <v>30</v>
      </c>
      <c r="B20" s="9"/>
      <c r="C20" s="10">
        <f>SUM(B21:B24)</f>
        <v>18918749.340000004</v>
      </c>
      <c r="E20" s="2" t="s">
        <v>31</v>
      </c>
      <c r="F20" s="14">
        <v>530618.68999999994</v>
      </c>
      <c r="G20" s="14"/>
    </row>
    <row r="21" spans="1:14" ht="13" customHeight="1" x14ac:dyDescent="0.35">
      <c r="A21" s="5" t="s">
        <v>32</v>
      </c>
      <c r="B21" s="9">
        <v>4308680.95</v>
      </c>
      <c r="E21" s="5" t="s">
        <v>33</v>
      </c>
      <c r="F21" s="14">
        <v>5635000</v>
      </c>
      <c r="G21" s="10"/>
    </row>
    <row r="22" spans="1:14" ht="13" customHeight="1" x14ac:dyDescent="0.35">
      <c r="A22" s="20" t="s">
        <v>34</v>
      </c>
      <c r="B22" s="14">
        <v>14514925.810000001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133829.69</v>
      </c>
      <c r="E23" s="2" t="s">
        <v>37</v>
      </c>
      <c r="F23" s="19">
        <v>29085.11</v>
      </c>
      <c r="G23" s="10"/>
    </row>
    <row r="24" spans="1:14" ht="13" customHeight="1" x14ac:dyDescent="0.35">
      <c r="A24" s="5" t="s">
        <v>38</v>
      </c>
      <c r="B24" s="21">
        <v>-38687.11</v>
      </c>
      <c r="E24" s="8" t="s">
        <v>39</v>
      </c>
      <c r="F24" s="18"/>
      <c r="G24" s="10">
        <f>SUM(F25)</f>
        <v>55343.6</v>
      </c>
    </row>
    <row r="25" spans="1:14" ht="13" customHeight="1" x14ac:dyDescent="0.35">
      <c r="E25" s="5" t="s">
        <v>40</v>
      </c>
      <c r="F25" s="13">
        <v>55343.6</v>
      </c>
      <c r="G25" s="10"/>
    </row>
    <row r="26" spans="1:14" ht="13" customHeight="1" x14ac:dyDescent="0.35">
      <c r="A26" s="8" t="s">
        <v>41</v>
      </c>
      <c r="B26" s="12"/>
      <c r="C26" s="14">
        <f>SUM(B27)</f>
        <v>884650.58</v>
      </c>
      <c r="E26" s="8" t="s">
        <v>42</v>
      </c>
      <c r="F26" s="9"/>
      <c r="G26" s="10">
        <f>SUM(F27:F28)</f>
        <v>566755.86</v>
      </c>
    </row>
    <row r="27" spans="1:14" ht="13" customHeight="1" x14ac:dyDescent="0.35">
      <c r="A27" s="5" t="s">
        <v>43</v>
      </c>
      <c r="B27" s="13">
        <v>884650.58</v>
      </c>
      <c r="E27" s="5" t="s">
        <v>44</v>
      </c>
      <c r="F27" s="12">
        <v>208286.09</v>
      </c>
    </row>
    <row r="28" spans="1:14" ht="13" customHeight="1" x14ac:dyDescent="0.35">
      <c r="B28" s="12"/>
      <c r="E28" s="5" t="s">
        <v>45</v>
      </c>
      <c r="F28" s="13">
        <v>358469.77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101111.46999999997</v>
      </c>
      <c r="E29" s="22" t="s">
        <v>47</v>
      </c>
      <c r="F29" s="23"/>
      <c r="G29" s="24">
        <f>SUM(F30:F30)</f>
        <v>22774.45</v>
      </c>
      <c r="N29" s="25"/>
    </row>
    <row r="30" spans="1:14" ht="13" customHeight="1" x14ac:dyDescent="0.35">
      <c r="A30" s="5" t="s">
        <v>48</v>
      </c>
      <c r="B30" s="12">
        <v>853670.87</v>
      </c>
      <c r="E30" s="2" t="s">
        <v>49</v>
      </c>
      <c r="F30" s="26">
        <v>22774.45</v>
      </c>
      <c r="G30" s="24"/>
      <c r="K30" s="25"/>
    </row>
    <row r="31" spans="1:14" ht="13" customHeight="1" x14ac:dyDescent="0.35">
      <c r="A31" s="5" t="s">
        <v>50</v>
      </c>
      <c r="B31" s="13">
        <v>-752559.4</v>
      </c>
      <c r="E31" s="8" t="s">
        <v>51</v>
      </c>
      <c r="G31" s="14">
        <f>SUM(F32)</f>
        <v>104900.33</v>
      </c>
    </row>
    <row r="32" spans="1:14" ht="13" customHeight="1" x14ac:dyDescent="0.35">
      <c r="B32" s="9"/>
      <c r="E32" s="27" t="s">
        <v>52</v>
      </c>
      <c r="F32" s="13">
        <v>104900.33</v>
      </c>
    </row>
    <row r="33" spans="1:10" ht="13" customHeight="1" x14ac:dyDescent="0.35">
      <c r="A33" s="8" t="s">
        <v>53</v>
      </c>
      <c r="B33" s="9"/>
      <c r="C33" s="10">
        <f>SUM(B34:B37)</f>
        <v>2619417.8199999998</v>
      </c>
      <c r="E33" s="15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1590680.47</v>
      </c>
      <c r="C34" s="10"/>
      <c r="E34" s="16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1037782.35</v>
      </c>
      <c r="C35" s="10"/>
      <c r="E35" s="28" t="s">
        <v>58</v>
      </c>
      <c r="F35" s="9" t="s">
        <v>2</v>
      </c>
      <c r="G35" s="29">
        <f>SUM(G6:G34)</f>
        <v>17672154.399999999</v>
      </c>
    </row>
    <row r="36" spans="1:10" ht="13" customHeight="1" x14ac:dyDescent="0.35">
      <c r="A36" s="5" t="s">
        <v>59</v>
      </c>
      <c r="B36" s="9">
        <v>118041.32</v>
      </c>
      <c r="C36" s="10"/>
      <c r="E36" s="28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419058.21</v>
      </c>
    </row>
    <row r="40" spans="1:10" ht="13" customHeight="1" x14ac:dyDescent="0.35">
      <c r="B40" s="12"/>
      <c r="E40" s="5" t="s">
        <v>65</v>
      </c>
      <c r="F40" s="13">
        <v>419058.21</v>
      </c>
    </row>
    <row r="41" spans="1:10" ht="13" customHeight="1" x14ac:dyDescent="0.35">
      <c r="B41" s="12"/>
      <c r="E41" s="30" t="s">
        <v>66</v>
      </c>
      <c r="F41" s="12"/>
      <c r="G41" s="10">
        <f>+F42</f>
        <v>4701.3599999999997</v>
      </c>
    </row>
    <row r="42" spans="1:10" ht="14.5" customHeight="1" x14ac:dyDescent="0.35">
      <c r="B42" s="12"/>
      <c r="E42" s="31" t="s">
        <v>67</v>
      </c>
      <c r="F42" s="13">
        <v>4701.3599999999997</v>
      </c>
      <c r="H42" s="11"/>
    </row>
    <row r="43" spans="1:10" ht="14.5" customHeight="1" x14ac:dyDescent="0.35">
      <c r="B43" s="12"/>
      <c r="E43" s="8" t="s">
        <v>68</v>
      </c>
      <c r="F43" s="12"/>
      <c r="G43" s="10">
        <f>SUM(F44:F45)</f>
        <v>2453983.2199999997</v>
      </c>
      <c r="H43" s="11"/>
    </row>
    <row r="44" spans="1:10" ht="17" customHeight="1" x14ac:dyDescent="0.35">
      <c r="B44" s="12"/>
      <c r="E44" s="5" t="str">
        <f>IF(F44&lt;0,"PERDIDA DEL EJERCICIO","UTILIDAD DEL EJERCICIO")</f>
        <v>PERDIDA DEL EJERCICIO</v>
      </c>
      <c r="F44" s="12">
        <v>-1146581.7700000007</v>
      </c>
      <c r="H44" s="11"/>
    </row>
    <row r="45" spans="1:10" ht="12.75" customHeight="1" x14ac:dyDescent="0.35">
      <c r="B45" s="12"/>
      <c r="E45" s="5" t="s">
        <v>69</v>
      </c>
      <c r="F45" s="13">
        <v>3600564.99</v>
      </c>
      <c r="H45" s="32">
        <f>+G47-C47</f>
        <v>0</v>
      </c>
    </row>
    <row r="46" spans="1:10" ht="10" customHeight="1" x14ac:dyDescent="0.35">
      <c r="E46" s="7" t="s">
        <v>70</v>
      </c>
      <c r="F46" s="12"/>
      <c r="G46" s="29">
        <f>SUM(G37:G45)</f>
        <v>11877742.789999999</v>
      </c>
      <c r="H46" s="11"/>
    </row>
    <row r="47" spans="1:10" ht="18" customHeight="1" thickBot="1" x14ac:dyDescent="0.4">
      <c r="A47" s="28" t="s">
        <v>71</v>
      </c>
      <c r="B47" s="33" t="s">
        <v>2</v>
      </c>
      <c r="C47" s="34">
        <f>SUM(C5:C46)</f>
        <v>29549897.190000001</v>
      </c>
      <c r="E47" s="7" t="s">
        <v>72</v>
      </c>
      <c r="F47" s="9"/>
      <c r="G47" s="35">
        <f>G35+G46</f>
        <v>29549897.189999998</v>
      </c>
      <c r="H47" s="11"/>
    </row>
    <row r="48" spans="1:10" ht="18" customHeight="1" thickTop="1" x14ac:dyDescent="0.35">
      <c r="E48" s="7"/>
      <c r="F48" s="9"/>
      <c r="G48" s="36"/>
    </row>
    <row r="49" spans="1:11" ht="18" customHeight="1" x14ac:dyDescent="0.35">
      <c r="A49" s="8" t="s">
        <v>73</v>
      </c>
      <c r="B49" s="33"/>
      <c r="C49" s="37">
        <f>SUM(B50:B53)</f>
        <v>1485545646.7700002</v>
      </c>
      <c r="E49" s="38" t="s">
        <v>74</v>
      </c>
      <c r="F49" s="9"/>
      <c r="G49" s="37">
        <f>SUM(F50)</f>
        <v>1485545646.77</v>
      </c>
    </row>
    <row r="50" spans="1:11" ht="12.75" customHeight="1" x14ac:dyDescent="0.35">
      <c r="A50" s="39" t="s">
        <v>75</v>
      </c>
      <c r="B50" s="9">
        <v>1269075755.6100001</v>
      </c>
      <c r="C50" s="33"/>
      <c r="E50" s="20" t="s">
        <v>76</v>
      </c>
      <c r="F50" s="13">
        <v>1485545646.77</v>
      </c>
      <c r="G50" s="33"/>
    </row>
    <row r="51" spans="1:11" ht="12.75" customHeight="1" x14ac:dyDescent="0.35">
      <c r="A51" s="5" t="s">
        <v>77</v>
      </c>
      <c r="B51" s="40">
        <v>26217899.800000001</v>
      </c>
      <c r="C51" s="41"/>
      <c r="E51" s="42"/>
      <c r="F51" s="40"/>
      <c r="G51" s="41"/>
    </row>
    <row r="52" spans="1:11" ht="12.75" customHeight="1" x14ac:dyDescent="0.35">
      <c r="A52" s="43" t="s">
        <v>78</v>
      </c>
      <c r="B52" s="40">
        <v>186900016.41</v>
      </c>
      <c r="F52" s="40"/>
      <c r="G52" s="41"/>
    </row>
    <row r="53" spans="1:11" ht="12.75" customHeight="1" x14ac:dyDescent="0.35">
      <c r="A53" s="20" t="s">
        <v>79</v>
      </c>
      <c r="B53" s="44">
        <v>3351974.95</v>
      </c>
      <c r="E53" s="45"/>
      <c r="F53" s="40"/>
      <c r="G53" s="46"/>
      <c r="H53" s="32">
        <f>+G55-C55</f>
        <v>0</v>
      </c>
    </row>
    <row r="54" spans="1:11" ht="12.75" customHeight="1" x14ac:dyDescent="0.35">
      <c r="B54" s="46"/>
      <c r="C54" s="41"/>
      <c r="E54" s="45"/>
      <c r="F54" s="40"/>
      <c r="G54" s="46"/>
      <c r="K54" s="11"/>
    </row>
    <row r="55" spans="1:11" ht="12.75" customHeight="1" x14ac:dyDescent="0.35">
      <c r="A55" s="8" t="s">
        <v>80</v>
      </c>
      <c r="B55" s="46"/>
      <c r="C55" s="47">
        <f>SUM(B56:B58)</f>
        <v>1566315.42</v>
      </c>
      <c r="E55" s="8" t="s">
        <v>81</v>
      </c>
      <c r="G55" s="47">
        <f>+F56</f>
        <v>1566315.42</v>
      </c>
      <c r="K55" s="11"/>
    </row>
    <row r="56" spans="1:11" ht="12.75" customHeight="1" x14ac:dyDescent="0.35">
      <c r="A56" s="5" t="s">
        <v>82</v>
      </c>
      <c r="B56" s="48">
        <v>1530766.4</v>
      </c>
      <c r="C56" s="41"/>
      <c r="E56" s="5" t="s">
        <v>81</v>
      </c>
      <c r="F56" s="19">
        <v>1566315.42</v>
      </c>
      <c r="K56" s="11"/>
    </row>
    <row r="57" spans="1:11" ht="12.75" customHeight="1" x14ac:dyDescent="0.35">
      <c r="A57" s="5" t="s">
        <v>138</v>
      </c>
      <c r="B57" s="44">
        <v>35549.019999999997</v>
      </c>
      <c r="C57" s="41"/>
      <c r="F57" s="14"/>
    </row>
    <row r="58" spans="1:11" ht="12.75" customHeight="1" x14ac:dyDescent="0.35">
      <c r="A58" s="49"/>
      <c r="B58" s="41"/>
      <c r="C58" s="41"/>
      <c r="F58" s="14"/>
      <c r="J58" s="50"/>
    </row>
    <row r="59" spans="1:11" ht="12.75" customHeight="1" x14ac:dyDescent="0.35">
      <c r="B59" s="46"/>
      <c r="C59" s="41"/>
      <c r="J59" s="11"/>
    </row>
    <row r="60" spans="1:11" ht="12.75" customHeight="1" x14ac:dyDescent="0.35">
      <c r="B60" s="46"/>
      <c r="C60" s="41"/>
      <c r="H60" s="11"/>
    </row>
    <row r="61" spans="1:11" ht="12.75" customHeight="1" x14ac:dyDescent="0.35">
      <c r="B61" s="46"/>
      <c r="C61" s="41"/>
      <c r="J61" s="11"/>
    </row>
    <row r="62" spans="1:11" ht="12.75" customHeight="1" x14ac:dyDescent="0.35">
      <c r="B62" s="46"/>
      <c r="C62" s="41"/>
    </row>
    <row r="63" spans="1:11" ht="12.75" customHeight="1" x14ac:dyDescent="0.35">
      <c r="B63" s="41"/>
      <c r="C63" s="41"/>
      <c r="D63" s="51"/>
    </row>
    <row r="64" spans="1:11" ht="16.5" x14ac:dyDescent="0.35">
      <c r="B64" s="46"/>
      <c r="C64" s="41"/>
      <c r="D64" s="51"/>
    </row>
    <row r="65" spans="1:7" ht="15.5" x14ac:dyDescent="0.35">
      <c r="A65" s="52"/>
      <c r="C65" s="53"/>
      <c r="F65" s="54"/>
      <c r="G65" s="53"/>
    </row>
    <row r="66" spans="1:7" ht="15.5" x14ac:dyDescent="0.35">
      <c r="A66" s="55"/>
      <c r="C66" s="53"/>
      <c r="F66" s="53"/>
      <c r="G66" s="53"/>
    </row>
    <row r="67" spans="1:7" ht="15.5" x14ac:dyDescent="0.35">
      <c r="F67" s="53"/>
      <c r="G67" s="53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4E1A-334C-489F-B29D-B0E0300620F0}">
  <sheetPr>
    <tabColor rgb="FF0070C0"/>
    <pageSetUpPr fitToPage="1"/>
  </sheetPr>
  <dimension ref="A1:H62"/>
  <sheetViews>
    <sheetView view="pageBreakPreview" topLeftCell="A26" zoomScaleNormal="100" zoomScaleSheetLayoutView="100" workbookViewId="0">
      <selection activeCell="A42" sqref="A42"/>
    </sheetView>
  </sheetViews>
  <sheetFormatPr baseColWidth="10" defaultColWidth="10.5" defaultRowHeight="13.5" x14ac:dyDescent="0.35"/>
  <cols>
    <col min="1" max="1" width="46.9140625" style="2" customWidth="1"/>
    <col min="2" max="2" width="16.5" style="2" customWidth="1"/>
    <col min="3" max="3" width="17" style="2" customWidth="1"/>
    <col min="4" max="4" width="1.1640625" style="2" customWidth="1"/>
    <col min="5" max="5" width="46.58203125" style="6" customWidth="1"/>
    <col min="6" max="7" width="17.58203125" style="2" customWidth="1"/>
    <col min="8" max="8" width="11.9140625" style="2" bestFit="1" customWidth="1"/>
    <col min="9" max="16384" width="10.5" style="2"/>
  </cols>
  <sheetData>
    <row r="1" spans="1:8" ht="17.25" customHeight="1" x14ac:dyDescent="0.45">
      <c r="A1" s="56" t="s">
        <v>0</v>
      </c>
      <c r="B1" s="57"/>
      <c r="C1" s="57"/>
      <c r="D1" s="57"/>
      <c r="E1" s="58"/>
      <c r="F1" s="57"/>
      <c r="G1" s="59"/>
    </row>
    <row r="2" spans="1:8" ht="15" customHeight="1" x14ac:dyDescent="0.35">
      <c r="A2" s="57" t="s">
        <v>137</v>
      </c>
      <c r="B2" s="60"/>
      <c r="C2" s="60"/>
      <c r="D2" s="60"/>
      <c r="E2" s="61"/>
      <c r="F2" s="60"/>
      <c r="G2" s="59"/>
    </row>
    <row r="3" spans="1:8" ht="19.5" customHeight="1" thickBot="1" x14ac:dyDescent="0.4">
      <c r="A3" s="62" t="s">
        <v>1</v>
      </c>
      <c r="B3" s="63"/>
      <c r="C3" s="63"/>
      <c r="D3" s="63"/>
      <c r="E3" s="64"/>
      <c r="F3" s="63"/>
      <c r="G3" s="65"/>
    </row>
    <row r="4" spans="1:8" ht="18" customHeight="1" x14ac:dyDescent="0.35">
      <c r="A4" s="7" t="s">
        <v>83</v>
      </c>
      <c r="E4" s="7" t="s">
        <v>84</v>
      </c>
      <c r="G4" s="16"/>
      <c r="H4" s="66"/>
    </row>
    <row r="5" spans="1:8" ht="16.5" customHeight="1" x14ac:dyDescent="0.35">
      <c r="A5" s="30" t="s">
        <v>85</v>
      </c>
      <c r="C5" s="16">
        <f>SUM(B6:B7)</f>
        <v>982212.21000000008</v>
      </c>
      <c r="D5" s="66"/>
      <c r="E5" s="8" t="s">
        <v>86</v>
      </c>
      <c r="F5" s="67"/>
      <c r="G5" s="67">
        <f>SUM(F6:F8)</f>
        <v>920101.71</v>
      </c>
    </row>
    <row r="6" spans="1:8" x14ac:dyDescent="0.35">
      <c r="A6" s="2" t="s">
        <v>87</v>
      </c>
      <c r="B6" s="16">
        <v>118321.41</v>
      </c>
      <c r="C6" s="16"/>
      <c r="E6" s="5" t="s">
        <v>87</v>
      </c>
      <c r="F6" s="67">
        <v>109653.36</v>
      </c>
      <c r="G6" s="67"/>
    </row>
    <row r="7" spans="1:8" x14ac:dyDescent="0.35">
      <c r="A7" s="68" t="s">
        <v>88</v>
      </c>
      <c r="B7" s="69">
        <v>863890.8</v>
      </c>
      <c r="E7" s="5" t="s">
        <v>89</v>
      </c>
      <c r="F7" s="50">
        <v>763148.61</v>
      </c>
      <c r="G7" s="67"/>
    </row>
    <row r="8" spans="1:8" x14ac:dyDescent="0.35">
      <c r="C8" s="16"/>
      <c r="E8" s="5" t="s">
        <v>90</v>
      </c>
      <c r="F8" s="70">
        <v>47299.74</v>
      </c>
      <c r="G8" s="67"/>
    </row>
    <row r="9" spans="1:8" x14ac:dyDescent="0.35">
      <c r="A9" s="71" t="s">
        <v>91</v>
      </c>
      <c r="B9" s="67"/>
      <c r="C9" s="67">
        <f>SUM(B10)</f>
        <v>264866.43</v>
      </c>
      <c r="E9" s="5"/>
      <c r="F9" s="50"/>
      <c r="G9" s="67"/>
    </row>
    <row r="10" spans="1:8" ht="24" x14ac:dyDescent="0.35">
      <c r="A10" s="72" t="s">
        <v>87</v>
      </c>
      <c r="B10" s="73">
        <v>264866.43</v>
      </c>
      <c r="C10" s="67"/>
      <c r="D10" s="66"/>
      <c r="E10" s="74" t="s">
        <v>92</v>
      </c>
      <c r="G10" s="67">
        <f>SUM(F11:F13)</f>
        <v>632698.88</v>
      </c>
    </row>
    <row r="11" spans="1:8" x14ac:dyDescent="0.35">
      <c r="A11" s="72"/>
      <c r="B11" s="16"/>
      <c r="C11" s="67"/>
      <c r="E11" s="6" t="s">
        <v>87</v>
      </c>
      <c r="F11" s="16">
        <v>103713.19</v>
      </c>
    </row>
    <row r="12" spans="1:8" ht="24.75" customHeight="1" x14ac:dyDescent="0.35">
      <c r="A12" s="71" t="s">
        <v>93</v>
      </c>
      <c r="C12" s="14">
        <f>SUM(B13:B15)</f>
        <v>377878.28</v>
      </c>
      <c r="E12" s="75" t="s">
        <v>94</v>
      </c>
      <c r="F12" s="14">
        <v>488640.66</v>
      </c>
    </row>
    <row r="13" spans="1:8" ht="17.25" customHeight="1" x14ac:dyDescent="0.35">
      <c r="A13" s="76" t="s">
        <v>87</v>
      </c>
      <c r="B13" s="77">
        <v>0</v>
      </c>
      <c r="E13" s="6" t="s">
        <v>95</v>
      </c>
      <c r="F13" s="69">
        <v>40345.03</v>
      </c>
    </row>
    <row r="14" spans="1:8" ht="15.75" customHeight="1" x14ac:dyDescent="0.35">
      <c r="A14" s="78" t="s">
        <v>96</v>
      </c>
      <c r="B14" s="16">
        <v>0</v>
      </c>
      <c r="C14" s="11"/>
      <c r="F14" s="16"/>
    </row>
    <row r="15" spans="1:8" x14ac:dyDescent="0.35">
      <c r="A15" s="76" t="s">
        <v>95</v>
      </c>
      <c r="B15" s="79">
        <v>377878.28</v>
      </c>
      <c r="E15" s="80" t="s">
        <v>97</v>
      </c>
      <c r="G15" s="16">
        <f>SUM(F16:F17)</f>
        <v>25807.89</v>
      </c>
    </row>
    <row r="16" spans="1:8" x14ac:dyDescent="0.35">
      <c r="A16" s="72"/>
      <c r="B16" s="16"/>
      <c r="C16" s="16"/>
      <c r="E16" s="6" t="s">
        <v>87</v>
      </c>
      <c r="F16" s="16">
        <v>25352.03</v>
      </c>
    </row>
    <row r="17" spans="1:7" x14ac:dyDescent="0.35">
      <c r="A17" s="30" t="s">
        <v>98</v>
      </c>
      <c r="B17" s="77"/>
      <c r="C17" s="16">
        <f>SUM(B18:B21)</f>
        <v>516221.53</v>
      </c>
      <c r="E17" s="6" t="s">
        <v>99</v>
      </c>
      <c r="F17" s="81">
        <v>455.86</v>
      </c>
    </row>
    <row r="18" spans="1:7" x14ac:dyDescent="0.35">
      <c r="A18" s="82" t="s">
        <v>100</v>
      </c>
      <c r="B18" s="77">
        <v>52504.72</v>
      </c>
      <c r="D18" s="66"/>
    </row>
    <row r="19" spans="1:7" ht="24.5" x14ac:dyDescent="0.35">
      <c r="A19" s="83" t="s">
        <v>101</v>
      </c>
      <c r="B19" s="77">
        <v>106843.48</v>
      </c>
      <c r="D19" s="11"/>
      <c r="E19" s="8" t="s">
        <v>102</v>
      </c>
      <c r="F19" s="84"/>
      <c r="G19" s="84">
        <f>SUM(F20:F21)</f>
        <v>1072.96</v>
      </c>
    </row>
    <row r="20" spans="1:7" x14ac:dyDescent="0.35">
      <c r="A20" s="2" t="s">
        <v>103</v>
      </c>
      <c r="B20" s="77">
        <v>2299.63</v>
      </c>
      <c r="E20" s="6" t="s">
        <v>87</v>
      </c>
      <c r="F20" s="11">
        <v>219.78</v>
      </c>
      <c r="G20" s="84"/>
    </row>
    <row r="21" spans="1:7" x14ac:dyDescent="0.35">
      <c r="A21" s="2" t="s">
        <v>104</v>
      </c>
      <c r="B21" s="79">
        <v>354573.7</v>
      </c>
      <c r="E21" s="5" t="s">
        <v>88</v>
      </c>
      <c r="F21" s="81">
        <v>853.18</v>
      </c>
    </row>
    <row r="22" spans="1:7" ht="15.75" customHeight="1" x14ac:dyDescent="0.35"/>
    <row r="23" spans="1:7" ht="13.5" customHeight="1" x14ac:dyDescent="0.35">
      <c r="A23" s="22" t="s">
        <v>105</v>
      </c>
      <c r="C23" s="16">
        <f>SUM(B24:B26)</f>
        <v>300887.28000000003</v>
      </c>
      <c r="E23" s="80" t="s">
        <v>106</v>
      </c>
      <c r="G23" s="85">
        <f>SUM(F24:F26)</f>
        <v>16607.75</v>
      </c>
    </row>
    <row r="24" spans="1:7" ht="14.25" customHeight="1" x14ac:dyDescent="0.35">
      <c r="A24" s="72" t="s">
        <v>87</v>
      </c>
      <c r="B24" s="16">
        <v>43867.519999999997</v>
      </c>
      <c r="C24" s="67"/>
      <c r="E24" s="6" t="s">
        <v>107</v>
      </c>
      <c r="F24" s="85">
        <v>4701.3599999999997</v>
      </c>
      <c r="G24" s="11"/>
    </row>
    <row r="25" spans="1:7" ht="14.25" customHeight="1" x14ac:dyDescent="0.35">
      <c r="A25" s="2" t="s">
        <v>99</v>
      </c>
      <c r="B25" s="16">
        <v>241991.07</v>
      </c>
      <c r="E25" s="5" t="s">
        <v>108</v>
      </c>
      <c r="F25" s="85">
        <v>11906.39</v>
      </c>
    </row>
    <row r="26" spans="1:7" ht="15" customHeight="1" x14ac:dyDescent="0.35">
      <c r="A26" s="2" t="s">
        <v>90</v>
      </c>
      <c r="B26" s="69">
        <v>15028.69</v>
      </c>
      <c r="E26" s="6" t="s">
        <v>109</v>
      </c>
      <c r="F26" s="26">
        <v>0</v>
      </c>
    </row>
    <row r="27" spans="1:7" ht="14.25" customHeight="1" x14ac:dyDescent="0.5">
      <c r="B27" s="86"/>
      <c r="C27" s="87"/>
      <c r="E27" s="5"/>
      <c r="F27" s="50"/>
    </row>
    <row r="28" spans="1:7" x14ac:dyDescent="0.35">
      <c r="A28" s="30" t="s">
        <v>110</v>
      </c>
      <c r="B28" s="88"/>
      <c r="C28" s="88">
        <f>SUM(B29:B30)</f>
        <v>54815.62</v>
      </c>
      <c r="E28" s="8" t="s">
        <v>111</v>
      </c>
      <c r="F28" s="50"/>
      <c r="G28" s="85">
        <f>SUM(F29)</f>
        <v>1721.26</v>
      </c>
    </row>
    <row r="29" spans="1:7" x14ac:dyDescent="0.35">
      <c r="A29" s="2" t="s">
        <v>112</v>
      </c>
      <c r="B29" s="16">
        <v>47440.29</v>
      </c>
      <c r="C29" s="88"/>
      <c r="E29" s="5" t="s">
        <v>113</v>
      </c>
      <c r="F29" s="70">
        <v>1721.26</v>
      </c>
    </row>
    <row r="30" spans="1:7" ht="24.5" x14ac:dyDescent="0.35">
      <c r="A30" s="83" t="s">
        <v>114</v>
      </c>
      <c r="B30" s="70">
        <v>7375.33</v>
      </c>
      <c r="E30" s="89" t="s">
        <v>115</v>
      </c>
      <c r="G30" s="85">
        <f>SUM(F31)</f>
        <v>551.45000000000005</v>
      </c>
    </row>
    <row r="31" spans="1:7" x14ac:dyDescent="0.35">
      <c r="D31" s="66"/>
      <c r="E31" s="5" t="s">
        <v>116</v>
      </c>
      <c r="F31" s="69">
        <v>551.45000000000005</v>
      </c>
    </row>
    <row r="32" spans="1:7" ht="15.75" customHeight="1" x14ac:dyDescent="0.35">
      <c r="A32" s="30" t="s">
        <v>117</v>
      </c>
      <c r="B32" s="88"/>
      <c r="C32" s="16">
        <f>SUM(B33:B40)</f>
        <v>240752.18999999997</v>
      </c>
    </row>
    <row r="33" spans="1:8" ht="12.75" customHeight="1" x14ac:dyDescent="0.35">
      <c r="A33" s="2" t="s">
        <v>118</v>
      </c>
      <c r="B33" s="88">
        <v>76741.03</v>
      </c>
      <c r="C33" s="16"/>
      <c r="E33" s="30" t="s">
        <v>119</v>
      </c>
      <c r="F33" s="85"/>
      <c r="G33" s="85">
        <f>SUM(F34)</f>
        <v>0</v>
      </c>
    </row>
    <row r="34" spans="1:8" ht="12.75" customHeight="1" x14ac:dyDescent="0.35">
      <c r="A34" s="2" t="s">
        <v>120</v>
      </c>
      <c r="B34" s="16">
        <v>0</v>
      </c>
      <c r="E34" s="2" t="s">
        <v>121</v>
      </c>
      <c r="F34" s="69">
        <v>0</v>
      </c>
    </row>
    <row r="35" spans="1:8" ht="12.75" customHeight="1" x14ac:dyDescent="0.35">
      <c r="A35" s="2" t="s">
        <v>122</v>
      </c>
      <c r="B35" s="88">
        <v>64643.959999999992</v>
      </c>
      <c r="C35" s="88"/>
    </row>
    <row r="36" spans="1:8" ht="12.75" customHeight="1" x14ac:dyDescent="0.35">
      <c r="A36" s="2" t="s">
        <v>123</v>
      </c>
      <c r="B36" s="16">
        <v>1748.89</v>
      </c>
    </row>
    <row r="37" spans="1:8" ht="12.75" customHeight="1" x14ac:dyDescent="0.35">
      <c r="A37" s="2" t="s">
        <v>124</v>
      </c>
      <c r="B37" s="88">
        <v>69142.23</v>
      </c>
      <c r="C37" s="16"/>
    </row>
    <row r="38" spans="1:8" ht="12.75" customHeight="1" x14ac:dyDescent="0.35">
      <c r="A38" s="2" t="s">
        <v>125</v>
      </c>
      <c r="B38" s="88">
        <v>3350.74</v>
      </c>
      <c r="C38" s="16"/>
    </row>
    <row r="39" spans="1:8" ht="12.75" customHeight="1" x14ac:dyDescent="0.35">
      <c r="A39" s="2" t="s">
        <v>126</v>
      </c>
      <c r="B39" s="88">
        <v>0</v>
      </c>
      <c r="C39" s="16"/>
    </row>
    <row r="40" spans="1:8" x14ac:dyDescent="0.35">
      <c r="A40" s="2" t="s">
        <v>127</v>
      </c>
      <c r="B40" s="79">
        <v>25125.339999999997</v>
      </c>
      <c r="C40" s="16"/>
    </row>
    <row r="42" spans="1:8" x14ac:dyDescent="0.35">
      <c r="A42" s="90" t="s">
        <v>128</v>
      </c>
      <c r="C42" s="16">
        <f>SUM(B43:B44)</f>
        <v>7510.13</v>
      </c>
    </row>
    <row r="43" spans="1:8" x14ac:dyDescent="0.35">
      <c r="A43" s="2" t="s">
        <v>129</v>
      </c>
      <c r="B43" s="50">
        <v>3579.36</v>
      </c>
    </row>
    <row r="44" spans="1:8" ht="12.75" customHeight="1" x14ac:dyDescent="0.35">
      <c r="A44" s="2" t="s">
        <v>130</v>
      </c>
      <c r="B44" s="81">
        <v>3930.77</v>
      </c>
    </row>
    <row r="45" spans="1:8" x14ac:dyDescent="0.35">
      <c r="A45" s="91" t="s">
        <v>131</v>
      </c>
      <c r="B45" s="92"/>
      <c r="C45" s="16">
        <f>SUM(C5:C44)</f>
        <v>2745143.6700000004</v>
      </c>
      <c r="E45" s="7" t="s">
        <v>132</v>
      </c>
      <c r="F45" s="85"/>
      <c r="G45" s="16">
        <f>SUM(G5:G44)</f>
        <v>1598561.8999999997</v>
      </c>
    </row>
    <row r="46" spans="1:8" ht="16.5" customHeight="1" x14ac:dyDescent="0.35">
      <c r="A46" s="91" t="str">
        <f>IF(C46=0,"","UTILIDAD DEL EJERCICIO")</f>
        <v/>
      </c>
      <c r="B46" s="93"/>
      <c r="C46" s="16">
        <f>IF(SUM(-C45+G45)&lt;0,0,SUM(-C45+G45))</f>
        <v>0</v>
      </c>
      <c r="E46" s="94" t="str">
        <f>IF(G46=0,"","PERDIDA DEL EJERCICIO")</f>
        <v>PERDIDA DEL EJERCICIO</v>
      </c>
      <c r="G46" s="32">
        <f>IF(SUM(-G45+C45)&lt;0,0,SUM(-G45+C45))</f>
        <v>1146581.7700000007</v>
      </c>
    </row>
    <row r="47" spans="1:8" ht="14" thickBot="1" x14ac:dyDescent="0.4">
      <c r="A47" s="91" t="s">
        <v>133</v>
      </c>
      <c r="B47" s="95" t="s">
        <v>2</v>
      </c>
      <c r="C47" s="96">
        <f>+C45+C46</f>
        <v>2745143.6700000004</v>
      </c>
      <c r="E47" s="97" t="s">
        <v>134</v>
      </c>
      <c r="F47" s="98" t="s">
        <v>2</v>
      </c>
      <c r="G47" s="96">
        <f>+G45+G46</f>
        <v>2745143.6700000004</v>
      </c>
      <c r="H47" s="11">
        <f>+G47-C47</f>
        <v>0</v>
      </c>
    </row>
    <row r="48" spans="1:8" ht="14" thickTop="1" x14ac:dyDescent="0.35">
      <c r="H48" s="99"/>
    </row>
    <row r="49" spans="1:7" ht="16.5" customHeight="1" x14ac:dyDescent="0.35"/>
    <row r="55" spans="1:7" x14ac:dyDescent="0.35">
      <c r="C55" s="16"/>
      <c r="G55" s="32"/>
    </row>
    <row r="57" spans="1:7" x14ac:dyDescent="0.35">
      <c r="A57" s="100"/>
      <c r="B57" s="95"/>
      <c r="C57" s="98"/>
      <c r="F57" s="98"/>
      <c r="G57" s="98"/>
    </row>
    <row r="58" spans="1:7" ht="15.5" x14ac:dyDescent="0.35">
      <c r="A58" s="101"/>
      <c r="B58" s="55"/>
      <c r="C58" s="55"/>
      <c r="E58" s="55"/>
      <c r="F58" s="101"/>
      <c r="G58" s="102"/>
    </row>
    <row r="59" spans="1:7" ht="15.5" x14ac:dyDescent="0.35">
      <c r="A59" s="101"/>
      <c r="C59" s="103"/>
      <c r="D59" s="104"/>
      <c r="F59" s="101"/>
      <c r="G59" s="102"/>
    </row>
    <row r="60" spans="1:7" ht="15.5" x14ac:dyDescent="0.35">
      <c r="A60" s="102"/>
      <c r="D60" s="104"/>
      <c r="F60" s="102"/>
      <c r="G60" s="102"/>
    </row>
    <row r="62" spans="1:7" ht="15.5" x14ac:dyDescent="0.35">
      <c r="D62" s="55"/>
    </row>
  </sheetData>
  <printOptions horizontalCentered="1"/>
  <pageMargins left="0.31496062992125984" right="0.23622047244094491" top="0.43307086614173229" bottom="0.19685039370078741" header="0" footer="0"/>
  <pageSetup scale="69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2026-02-24T21:29:26Z</dcterms:created>
  <dcterms:modified xsi:type="dcterms:W3CDTF">2026-02-24T21:54:18Z</dcterms:modified>
</cp:coreProperties>
</file>