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2.FEBRERO\"/>
    </mc:Choice>
  </mc:AlternateContent>
  <xr:revisionPtr revIDLastSave="0" documentId="13_ncr:1_{8DA1F2B6-E83A-451E-8826-9E54AA68D4A1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144" i="1" l="1"/>
  <c r="F112" i="1"/>
  <c r="F17" i="1" l="1"/>
  <c r="F143" i="1"/>
  <c r="F23" i="1"/>
  <c r="F34" i="1" l="1"/>
  <c r="F128" i="1"/>
  <c r="F134" i="1" l="1"/>
  <c r="F106" i="1"/>
  <c r="F118" i="1" l="1"/>
  <c r="F125" i="1" s="1"/>
  <c r="F133" i="1" s="1"/>
  <c r="F151" i="1" l="1"/>
  <c r="F56" i="1"/>
  <c r="F44" i="1"/>
  <c r="F39" i="1" s="1"/>
  <c r="F139" i="1" l="1"/>
  <c r="F141" i="1" s="1"/>
  <c r="F52" i="1"/>
  <c r="F160" i="1" l="1"/>
  <c r="F170" i="1" s="1"/>
  <c r="F59" i="1"/>
  <c r="F70" i="1" s="1"/>
  <c r="F71" i="1" l="1"/>
  <c r="H72" i="1" l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<sst xmlns="http://schemas.openxmlformats.org/spreadsheetml/2006/main" count="138" uniqueCount="127">
  <si>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</si>
  <si>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</si>
  <si>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</si>
  <si>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</si>
  <si>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</si>
  <si>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</si>
  <si>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</si>
  <si>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</si>
  <si>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</si>
  <si>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</si>
  <si>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</si>
  <si>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</si>
  <si>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</si>
  <si>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</si>
  <si>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</si>
  <si>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</si>
  <si>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</si>
  <si>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</si>
  <si>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</si>
  <si>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</si>
  <si>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</si>
  <si>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</si>
  <si>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</si>
  <si>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</si>
  <si>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</si>
  <si>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</si>
  <si>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</si>
  <si>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</si>
  <si>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</si>
  <si>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</si>
  <si>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</si>
  <si>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</si>
  <si>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</si>
  <si>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</si>
  <si>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</si>
  <si>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</si>
  <si>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</si>
  <si>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</si>
  <si>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</si>
  <si>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</si>
  <si>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</si>
  <si>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</si>
  <si>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</si>
  <si>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</si>
  <si>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</si>
  <si>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</si>
  <si>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</si>
  <si>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</si>
  <si>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</si>
  <si>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</si>
  <si>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</si>
  <si>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</si>
  <si>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</si>
  <si>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</si>
  <si>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</si>
  <si>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</si>
  <si>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</si>
  <si>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</si>
  <si>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</si>
  <si>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</si>
  <si>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</si>
  <si>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</si>
  <si>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</si>
  <si>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</si>
  <si>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</si>
  <si>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</si>
  <si>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</si>
  <si>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</si>
  <si>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</si>
  <si>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</si>
  <si>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</si>
  <si>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</si>
  <si>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</si>
  <si>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</si>
  <si>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</si>
  <si>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</si>
  <si>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</si>
  <si>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</si>
  <si>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</si>
  <si>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</si>
  <si>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</si>
  <si>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</si>
  <si>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</si>
  <si>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</si>
  <si>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</si>
  <si>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</si>
  <si>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</si>
  <si>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</si>
  <si>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</si>
  <si>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</si>
  <si>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</si>
  <si>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</si>
  <si>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</si>
  <si>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</si>
  <si>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</si>
  <si>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</si>
  <si>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</si>
  <si>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</si>
  <si>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</si>
  <si>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</si>
  <si>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</si>
  <si>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</si>
  <si>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</si>
  <si>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</si>
  <si>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</si>
  <si>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</si>
  <si>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</si>
  <si>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</si>
  <si>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</si>
  <si>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</si>
  <si>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</si>
  <si>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</si>
  <si>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</si>
  <si>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</si>
  <si>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</si>
  <si>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</si>
  <si>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</si>
  <si>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</si>
  <si>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</si>
  <si>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</si>
  <si>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</si>
  <si>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</si>
  <si>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</si>
  <si>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 xml:space="preserve">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</si>
  <si>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Prunera</t>
  </si>
  <si>
    <t>Saldos al 28 de Febrero 2026</t>
  </si>
  <si>
    <t>Por períodos del 1 de enero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</si>
</sst>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92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5"/>
  <sheetViews>
    <sheetView showGridLines="0" tabSelected="1" topLeftCell="A175" zoomScale="80" zoomScaleNormal="80" workbookViewId="0">
      <selection activeCell="D71" sqref="D71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11.44140625" style="2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118</v>
      </c>
    </row>
    <row r="8" spans="1:6" x14ac:dyDescent="0.3">
      <c r="C8" s="1"/>
    </row>
    <row r="9" spans="1:6" x14ac:dyDescent="0.3">
      <c r="C9" s="2" t="s">
        <v>125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2026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53654.6</v>
      </c>
    </row>
    <row r="17" spans="3:7" x14ac:dyDescent="0.3">
      <c r="C17" s="2" t="s">
        <v>3</v>
      </c>
      <c r="F17" s="20">
        <f>+F20</f>
        <v>3929.5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hidden="1" outlineLevel="1" x14ac:dyDescent="0.3">
      <c r="C20" s="2" t="s">
        <v>6</v>
      </c>
      <c r="F20" s="20">
        <v>3929.5</v>
      </c>
    </row>
    <row r="21" spans="3:7" hidden="1" collapsed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138272.5</v>
      </c>
    </row>
    <row r="24" spans="3:7" hidden="1" outlineLevel="1" x14ac:dyDescent="0.3">
      <c r="C24" s="2" t="s">
        <v>10</v>
      </c>
      <c r="F24" s="20">
        <v>2998.8</v>
      </c>
    </row>
    <row r="25" spans="3:7" hidden="1" outlineLevel="1" x14ac:dyDescent="0.3">
      <c r="C25" s="2" t="s">
        <v>11</v>
      </c>
      <c r="F25" s="20">
        <v>135273.70000000001</v>
      </c>
    </row>
    <row r="26" spans="3:7" hidden="1" outlineLevel="1" x14ac:dyDescent="0.3">
      <c r="C26" s="2" t="s">
        <v>12</v>
      </c>
      <c r="F26" s="20">
        <v>3499.1</v>
      </c>
    </row>
    <row r="27" spans="3:7" hidden="1" outlineLevel="1" x14ac:dyDescent="0.3">
      <c r="C27" s="2" t="s">
        <v>13</v>
      </c>
      <c r="F27" s="20">
        <v>-3499.1</v>
      </c>
    </row>
    <row r="28" spans="3:7" collapsed="1" x14ac:dyDescent="0.3">
      <c r="C28" s="2" t="s">
        <v>14</v>
      </c>
      <c r="F28" s="20">
        <v>2967.2</v>
      </c>
    </row>
    <row r="29" spans="3:7" x14ac:dyDescent="0.3">
      <c r="C29" s="2" t="s">
        <v>15</v>
      </c>
      <c r="F29" s="20">
        <v>2849.7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1107.7</v>
      </c>
    </row>
    <row r="34" spans="3:9" ht="17.399999999999999" thickBot="1" x14ac:dyDescent="0.35">
      <c r="C34" s="1" t="s">
        <v>20</v>
      </c>
      <c r="F34" s="23">
        <f>+F16+F17+F21+F22+F23+F28+F29+F30+F31+F32+F33</f>
        <v>202781.20000000004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176066</v>
      </c>
    </row>
    <row r="40" spans="3:9" hidden="1" outlineLevel="1" x14ac:dyDescent="0.3">
      <c r="C40" s="2" t="s">
        <v>25</v>
      </c>
      <c r="F40" s="24">
        <v>174400.3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1665.7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94.6</v>
      </c>
    </row>
    <row r="48" spans="3:9" x14ac:dyDescent="0.3">
      <c r="C48" s="2" t="s">
        <v>33</v>
      </c>
      <c r="F48" s="24">
        <v>2589.5</v>
      </c>
    </row>
    <row r="49" spans="3:11" x14ac:dyDescent="0.3">
      <c r="C49" s="2" t="s">
        <v>34</v>
      </c>
      <c r="F49" s="24">
        <v>299.5</v>
      </c>
    </row>
    <row r="50" spans="3:11" x14ac:dyDescent="0.3">
      <c r="C50" s="2" t="s">
        <v>35</v>
      </c>
      <c r="F50" s="26">
        <v>3286.3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182335.9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9391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f>+F60+F61</f>
        <v>6007.1</v>
      </c>
    </row>
    <row r="60" spans="3:11" hidden="1" outlineLevel="1" x14ac:dyDescent="0.3">
      <c r="C60" s="2" t="s">
        <v>44</v>
      </c>
      <c r="F60" s="25">
        <v>5582</v>
      </c>
    </row>
    <row r="61" spans="3:11" hidden="1" outlineLevel="1" x14ac:dyDescent="0.3">
      <c r="C61" s="2" t="s">
        <v>45</v>
      </c>
      <c r="F61" s="20">
        <v>425.1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2758.1</v>
      </c>
    </row>
    <row r="64" spans="3:11" hidden="1" outlineLevel="1" x14ac:dyDescent="0.3">
      <c r="C64" s="2" t="s">
        <v>48</v>
      </c>
      <c r="F64" s="25">
        <v>2758.1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v>-58.7</v>
      </c>
      <c r="I66" s="13"/>
    </row>
    <row r="67" spans="1:9" hidden="1" x14ac:dyDescent="0.3">
      <c r="C67" s="2" t="s">
        <v>51</v>
      </c>
      <c r="F67" s="25">
        <v>-58.7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20445.3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202781.19999999998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120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124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122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4" spans="1:6" x14ac:dyDescent="0.3">
      <c r="C94" s="1" t="s">
        <v>0</v>
      </c>
    </row>
    <row r="95" spans="1:6" x14ac:dyDescent="0.3">
      <c r="C95" s="1" t="s">
        <v>112</v>
      </c>
    </row>
    <row r="96" spans="1:6" x14ac:dyDescent="0.3">
      <c r="C96" s="2" t="s">
        <v>113</v>
      </c>
    </row>
    <row r="97" spans="1:6" x14ac:dyDescent="0.3">
      <c r="C97" s="1"/>
    </row>
    <row r="98" spans="1:6" x14ac:dyDescent="0.3">
      <c r="C98" s="1" t="s">
        <v>119</v>
      </c>
    </row>
    <row r="99" spans="1:6" x14ac:dyDescent="0.3">
      <c r="C99" s="1"/>
    </row>
    <row r="100" spans="1:6" x14ac:dyDescent="0.3">
      <c r="C100" s="2" t="s">
        <v>126</v>
      </c>
    </row>
    <row r="102" spans="1:6" x14ac:dyDescent="0.3">
      <c r="C102" s="2" t="s">
        <v>1</v>
      </c>
    </row>
    <row r="103" spans="1:6" ht="17.399999999999999" thickBot="1" x14ac:dyDescent="0.35">
      <c r="A103" s="3"/>
      <c r="B103" s="3"/>
      <c r="C103" s="3"/>
      <c r="D103" s="3"/>
      <c r="E103" s="3"/>
      <c r="F103" s="18"/>
    </row>
    <row r="104" spans="1:6" ht="17.399999999999999" thickTop="1" x14ac:dyDescent="0.3"/>
    <row r="105" spans="1:6" ht="24.6" customHeight="1" x14ac:dyDescent="0.3">
      <c r="F105" s="4">
        <v>2026</v>
      </c>
    </row>
    <row r="106" spans="1:6" ht="21.6" customHeight="1" x14ac:dyDescent="0.3">
      <c r="C106" s="1" t="s">
        <v>57</v>
      </c>
      <c r="F106" s="28">
        <f>SUM(F107:F111)</f>
        <v>6534.0999999999995</v>
      </c>
    </row>
    <row r="107" spans="1:6" ht="33.6" hidden="1" x14ac:dyDescent="0.3">
      <c r="C107" s="11" t="s">
        <v>108</v>
      </c>
      <c r="F107" s="24">
        <v>0</v>
      </c>
    </row>
    <row r="108" spans="1:6" hidden="1" x14ac:dyDescent="0.3">
      <c r="C108" s="9" t="s">
        <v>81</v>
      </c>
      <c r="F108" s="24">
        <v>0</v>
      </c>
    </row>
    <row r="109" spans="1:6" x14ac:dyDescent="0.3">
      <c r="C109" s="9" t="s">
        <v>109</v>
      </c>
      <c r="F109" s="24">
        <v>294.2</v>
      </c>
    </row>
    <row r="110" spans="1:6" x14ac:dyDescent="0.3">
      <c r="C110" s="9" t="s">
        <v>100</v>
      </c>
      <c r="F110" s="24">
        <v>6239.9</v>
      </c>
    </row>
    <row r="111" spans="1:6" hidden="1" x14ac:dyDescent="0.3">
      <c r="C111" s="9" t="s">
        <v>101</v>
      </c>
      <c r="F111" s="24">
        <v>0</v>
      </c>
    </row>
    <row r="112" spans="1:6" x14ac:dyDescent="0.3">
      <c r="C112" s="1" t="s">
        <v>82</v>
      </c>
      <c r="F112" s="28">
        <f>+F113</f>
        <v>-1419.9</v>
      </c>
    </row>
    <row r="113" spans="3:6" x14ac:dyDescent="0.3">
      <c r="C113" s="9" t="s">
        <v>102</v>
      </c>
      <c r="F113" s="24">
        <v>-1419.9</v>
      </c>
    </row>
    <row r="114" spans="3:6" hidden="1" x14ac:dyDescent="0.3">
      <c r="C114" s="9" t="s">
        <v>103</v>
      </c>
      <c r="F114" s="24">
        <v>0</v>
      </c>
    </row>
    <row r="115" spans="3:6" hidden="1" x14ac:dyDescent="0.3">
      <c r="C115" s="9" t="s">
        <v>104</v>
      </c>
      <c r="F115" s="24">
        <v>0</v>
      </c>
    </row>
    <row r="116" spans="3:6" hidden="1" x14ac:dyDescent="0.3">
      <c r="C116" s="9" t="s">
        <v>105</v>
      </c>
      <c r="F116" s="24">
        <v>0</v>
      </c>
    </row>
    <row r="117" spans="3:6" x14ac:dyDescent="0.3">
      <c r="C117" s="1" t="s">
        <v>83</v>
      </c>
      <c r="F117" s="28">
        <v>-23.5</v>
      </c>
    </row>
    <row r="118" spans="3:6" x14ac:dyDescent="0.3">
      <c r="C118" s="1" t="s">
        <v>58</v>
      </c>
      <c r="F118" s="30">
        <f>+F106+F112+F117</f>
        <v>5090.6999999999989</v>
      </c>
    </row>
    <row r="119" spans="3:6" ht="33.6" hidden="1" x14ac:dyDescent="0.3">
      <c r="C119" s="10" t="s">
        <v>84</v>
      </c>
      <c r="F119" s="24">
        <v>0</v>
      </c>
    </row>
    <row r="120" spans="3:6" ht="33.6" hidden="1" x14ac:dyDescent="0.3">
      <c r="C120" s="10" t="s">
        <v>85</v>
      </c>
      <c r="F120" s="24">
        <v>0</v>
      </c>
    </row>
    <row r="121" spans="3:6" x14ac:dyDescent="0.3">
      <c r="C121" s="2" t="s">
        <v>86</v>
      </c>
      <c r="F121" s="24">
        <v>-1942.9</v>
      </c>
    </row>
    <row r="122" spans="3:6" ht="33.6" hidden="1" x14ac:dyDescent="0.3">
      <c r="C122" s="10" t="s">
        <v>87</v>
      </c>
      <c r="F122" s="24">
        <v>0</v>
      </c>
    </row>
    <row r="123" spans="3:6" ht="33.6" hidden="1" x14ac:dyDescent="0.3">
      <c r="C123" s="10" t="s">
        <v>88</v>
      </c>
      <c r="F123" s="24">
        <v>0</v>
      </c>
    </row>
    <row r="124" spans="3:6" ht="33.6" hidden="1" x14ac:dyDescent="0.3">
      <c r="C124" s="10" t="s">
        <v>89</v>
      </c>
      <c r="F124" s="26">
        <v>0</v>
      </c>
    </row>
    <row r="125" spans="3:6" x14ac:dyDescent="0.3">
      <c r="C125" s="1" t="s">
        <v>59</v>
      </c>
      <c r="F125" s="31">
        <f>SUM(F118:F124)</f>
        <v>3147.7999999999988</v>
      </c>
    </row>
    <row r="126" spans="3:6" x14ac:dyDescent="0.3">
      <c r="C126" s="2" t="s">
        <v>90</v>
      </c>
      <c r="F126" s="21">
        <v>574.6</v>
      </c>
    </row>
    <row r="127" spans="3:6" x14ac:dyDescent="0.3">
      <c r="C127" s="2" t="s">
        <v>91</v>
      </c>
      <c r="F127" s="26">
        <v>-73.599999999999994</v>
      </c>
    </row>
    <row r="128" spans="3:6" x14ac:dyDescent="0.3">
      <c r="C128" s="1" t="s">
        <v>60</v>
      </c>
      <c r="F128" s="31">
        <f>SUM(F126:F127)</f>
        <v>501</v>
      </c>
    </row>
    <row r="129" spans="3:9" ht="33.6" hidden="1" x14ac:dyDescent="0.3">
      <c r="C129" s="10" t="s">
        <v>92</v>
      </c>
      <c r="F129" s="24">
        <v>0</v>
      </c>
    </row>
    <row r="130" spans="3:9" hidden="1" x14ac:dyDescent="0.3">
      <c r="C130" s="2" t="s">
        <v>93</v>
      </c>
      <c r="F130" s="24">
        <v>0</v>
      </c>
    </row>
    <row r="131" spans="3:9" ht="33.6" hidden="1" x14ac:dyDescent="0.3">
      <c r="C131" s="10" t="s">
        <v>94</v>
      </c>
      <c r="F131" s="24">
        <v>0</v>
      </c>
    </row>
    <row r="132" spans="3:9" x14ac:dyDescent="0.3">
      <c r="C132" s="2" t="s">
        <v>95</v>
      </c>
      <c r="F132" s="22">
        <v>733.9</v>
      </c>
    </row>
    <row r="133" spans="3:9" x14ac:dyDescent="0.3">
      <c r="C133" s="1" t="s">
        <v>61</v>
      </c>
      <c r="F133" s="31">
        <f>+F125+F128+F129+F130+F131+F132</f>
        <v>4382.6999999999989</v>
      </c>
      <c r="I133" s="14"/>
    </row>
    <row r="134" spans="3:9" x14ac:dyDescent="0.3">
      <c r="C134" s="1" t="s">
        <v>96</v>
      </c>
      <c r="D134" s="1"/>
      <c r="E134" s="1"/>
      <c r="F134" s="28">
        <f>SUM(F135:F138)</f>
        <v>-3775.4</v>
      </c>
    </row>
    <row r="135" spans="3:9" x14ac:dyDescent="0.3">
      <c r="C135" s="9" t="s">
        <v>106</v>
      </c>
      <c r="F135" s="24">
        <v>-1823.9</v>
      </c>
    </row>
    <row r="136" spans="3:9" x14ac:dyDescent="0.3">
      <c r="C136" s="9" t="s">
        <v>97</v>
      </c>
      <c r="F136" s="24">
        <v>-1768.9</v>
      </c>
    </row>
    <row r="137" spans="3:9" x14ac:dyDescent="0.3">
      <c r="C137" s="9" t="s">
        <v>98</v>
      </c>
      <c r="F137" s="24">
        <v>-182.6</v>
      </c>
    </row>
    <row r="138" spans="3:9" hidden="1" x14ac:dyDescent="0.3">
      <c r="C138" s="9" t="s">
        <v>107</v>
      </c>
      <c r="F138" s="26">
        <v>0</v>
      </c>
    </row>
    <row r="139" spans="3:9" ht="17.399999999999999" thickBot="1" x14ac:dyDescent="0.35">
      <c r="C139" s="1" t="s">
        <v>110</v>
      </c>
      <c r="F139" s="23">
        <f>+F133+F134</f>
        <v>607.29999999999882</v>
      </c>
      <c r="H139" s="14"/>
    </row>
    <row r="140" spans="3:9" ht="17.399999999999999" thickTop="1" x14ac:dyDescent="0.3">
      <c r="C140" s="2" t="s">
        <v>99</v>
      </c>
      <c r="F140" s="32">
        <v>-182.2</v>
      </c>
    </row>
    <row r="141" spans="3:9" ht="17.399999999999999" thickBot="1" x14ac:dyDescent="0.35">
      <c r="C141" s="1" t="s">
        <v>111</v>
      </c>
      <c r="F141" s="27">
        <f>+F139+F140</f>
        <v>425.09999999999883</v>
      </c>
      <c r="G141" s="13"/>
    </row>
    <row r="142" spans="3:9" ht="17.399999999999999" thickTop="1" x14ac:dyDescent="0.3"/>
    <row r="143" spans="3:9" x14ac:dyDescent="0.3">
      <c r="C143" s="1" t="s">
        <v>62</v>
      </c>
      <c r="F143" s="28">
        <f>+F144</f>
        <v>-58.7</v>
      </c>
    </row>
    <row r="144" spans="3:9" hidden="1" x14ac:dyDescent="0.3">
      <c r="C144" s="1" t="s">
        <v>63</v>
      </c>
      <c r="F144" s="33">
        <f>SUM(F145:F150)</f>
        <v>-58.7</v>
      </c>
    </row>
    <row r="145" spans="3:9" hidden="1" outlineLevel="1" x14ac:dyDescent="0.3">
      <c r="C145" s="2" t="s">
        <v>64</v>
      </c>
      <c r="F145" s="24">
        <v>0</v>
      </c>
    </row>
    <row r="146" spans="3:9" ht="50.4" hidden="1" outlineLevel="1" x14ac:dyDescent="0.3">
      <c r="C146" s="10" t="s">
        <v>65</v>
      </c>
      <c r="F146" s="24">
        <v>0</v>
      </c>
    </row>
    <row r="147" spans="3:9" ht="33.6" hidden="1" outlineLevel="1" x14ac:dyDescent="0.3">
      <c r="C147" s="10" t="s">
        <v>66</v>
      </c>
      <c r="F147" s="24">
        <v>0</v>
      </c>
    </row>
    <row r="148" spans="3:9" ht="50.4" hidden="1" outlineLevel="1" x14ac:dyDescent="0.3">
      <c r="C148" s="10" t="s">
        <v>67</v>
      </c>
      <c r="F148" s="24">
        <v>0</v>
      </c>
    </row>
    <row r="149" spans="3:9" hidden="1" outlineLevel="1" x14ac:dyDescent="0.3">
      <c r="C149" s="2" t="s">
        <v>68</v>
      </c>
      <c r="F149" s="24">
        <v>0</v>
      </c>
    </row>
    <row r="150" spans="3:9" hidden="1" outlineLevel="1" x14ac:dyDescent="0.3">
      <c r="C150" s="2" t="s">
        <v>117</v>
      </c>
      <c r="F150" s="24">
        <v>-58.7</v>
      </c>
    </row>
    <row r="151" spans="3:9" hidden="1" collapsed="1" x14ac:dyDescent="0.3">
      <c r="C151" s="1" t="s">
        <v>69</v>
      </c>
      <c r="F151" s="28">
        <f>SUM(F152:F159)</f>
        <v>0</v>
      </c>
    </row>
    <row r="152" spans="3:9" hidden="1" outlineLevel="1" x14ac:dyDescent="0.3">
      <c r="C152" s="2" t="s">
        <v>70</v>
      </c>
      <c r="F152" s="24">
        <v>0</v>
      </c>
    </row>
    <row r="153" spans="3:9" hidden="1" outlineLevel="1" x14ac:dyDescent="0.3">
      <c r="C153" s="2" t="s">
        <v>71</v>
      </c>
      <c r="F153" s="24">
        <v>0</v>
      </c>
    </row>
    <row r="154" spans="3:9" ht="33.6" hidden="1" outlineLevel="1" x14ac:dyDescent="0.3">
      <c r="C154" s="10" t="s">
        <v>72</v>
      </c>
      <c r="F154" s="24">
        <v>0</v>
      </c>
    </row>
    <row r="155" spans="3:9" ht="33.6" hidden="1" outlineLevel="1" x14ac:dyDescent="0.3">
      <c r="C155" s="10" t="s">
        <v>66</v>
      </c>
      <c r="F155" s="24">
        <v>0</v>
      </c>
    </row>
    <row r="156" spans="3:9" ht="33.6" hidden="1" outlineLevel="1" x14ac:dyDescent="0.3">
      <c r="C156" s="10" t="s">
        <v>73</v>
      </c>
      <c r="F156" s="24">
        <v>0</v>
      </c>
    </row>
    <row r="157" spans="3:9" ht="50.4" hidden="1" outlineLevel="1" x14ac:dyDescent="0.3">
      <c r="C157" s="10" t="s">
        <v>67</v>
      </c>
      <c r="F157" s="24">
        <v>0</v>
      </c>
    </row>
    <row r="158" spans="3:9" ht="50.4" hidden="1" outlineLevel="1" x14ac:dyDescent="0.3">
      <c r="C158" s="10" t="s">
        <v>74</v>
      </c>
      <c r="F158" s="24">
        <v>0</v>
      </c>
    </row>
    <row r="159" spans="3:9" hidden="1" outlineLevel="1" x14ac:dyDescent="0.3">
      <c r="C159" s="2" t="s">
        <v>75</v>
      </c>
      <c r="F159" s="24">
        <v>0</v>
      </c>
    </row>
    <row r="160" spans="3:9" ht="17.399999999999999" collapsed="1" thickBot="1" x14ac:dyDescent="0.35">
      <c r="C160" s="1" t="s">
        <v>76</v>
      </c>
      <c r="F160" s="34">
        <f>+F141+F144+F151</f>
        <v>366.39999999999884</v>
      </c>
      <c r="I160" s="14"/>
    </row>
    <row r="161" spans="1:6" ht="17.399999999999999" thickTop="1" x14ac:dyDescent="0.3">
      <c r="C161" s="1"/>
      <c r="F161" s="35"/>
    </row>
    <row r="162" spans="1:6" ht="50.4" hidden="1" outlineLevel="1" x14ac:dyDescent="0.3">
      <c r="C162" s="10" t="s">
        <v>77</v>
      </c>
    </row>
    <row r="163" spans="1:6" hidden="1" outlineLevel="1" x14ac:dyDescent="0.3">
      <c r="C163" s="2" t="s">
        <v>78</v>
      </c>
    </row>
    <row r="164" spans="1:6" hidden="1" outlineLevel="1" x14ac:dyDescent="0.3">
      <c r="C164" s="2" t="s">
        <v>79</v>
      </c>
    </row>
    <row r="165" spans="1:6" ht="50.4" hidden="1" outlineLevel="1" x14ac:dyDescent="0.3">
      <c r="C165" s="10" t="s">
        <v>80</v>
      </c>
    </row>
    <row r="166" spans="1:6" hidden="1" outlineLevel="1" x14ac:dyDescent="0.3">
      <c r="C166" s="2" t="s">
        <v>78</v>
      </c>
    </row>
    <row r="167" spans="1:6" hidden="1" outlineLevel="1" x14ac:dyDescent="0.3">
      <c r="C167" s="2" t="s">
        <v>79</v>
      </c>
    </row>
    <row r="168" spans="1:6" collapsed="1" x14ac:dyDescent="0.3">
      <c r="F168" s="24"/>
    </row>
    <row r="169" spans="1:6" x14ac:dyDescent="0.3">
      <c r="F169" s="24"/>
    </row>
    <row r="170" spans="1:6" ht="34.200000000000003" thickBot="1" x14ac:dyDescent="0.35">
      <c r="C170" s="12" t="s">
        <v>114</v>
      </c>
      <c r="F170" s="36">
        <f>+F160/159170*1000</f>
        <v>2.3019413206006085</v>
      </c>
    </row>
    <row r="171" spans="1:6" ht="17.399999999999999" thickTop="1" x14ac:dyDescent="0.3">
      <c r="F171" s="24"/>
    </row>
    <row r="172" spans="1:6" ht="17.399999999999999" thickBot="1" x14ac:dyDescent="0.35">
      <c r="A172" s="3"/>
      <c r="B172" s="3"/>
      <c r="C172" s="3"/>
      <c r="D172" s="3"/>
      <c r="E172" s="3"/>
      <c r="F172" s="18"/>
    </row>
    <row r="173" spans="1:6" ht="17.399999999999999" thickTop="1" x14ac:dyDescent="0.3">
      <c r="F173" s="24"/>
    </row>
    <row r="174" spans="1:6" ht="16.8" customHeight="1" x14ac:dyDescent="0.3">
      <c r="B174" s="7" t="s">
        <v>120</v>
      </c>
      <c r="C174" s="7"/>
      <c r="F174" s="24"/>
    </row>
    <row r="175" spans="1:6" ht="16.8" customHeight="1" x14ac:dyDescent="0.3">
      <c r="B175" s="7"/>
      <c r="C175" s="7"/>
      <c r="F175" s="24"/>
    </row>
    <row r="176" spans="1:6" x14ac:dyDescent="0.3">
      <c r="F176" s="24"/>
    </row>
    <row r="177" spans="1:6" x14ac:dyDescent="0.3">
      <c r="F177" s="24"/>
    </row>
    <row r="178" spans="1:6" x14ac:dyDescent="0.3">
      <c r="A178" s="7" t="s">
        <v>124</v>
      </c>
      <c r="B178" s="7"/>
      <c r="C178" s="7"/>
      <c r="D178" s="7"/>
      <c r="E178" s="7"/>
      <c r="F178" s="29"/>
    </row>
    <row r="179" spans="1:6" x14ac:dyDescent="0.3">
      <c r="A179" s="7" t="s">
        <v>115</v>
      </c>
      <c r="B179" s="7"/>
      <c r="C179" s="7"/>
      <c r="D179" s="7"/>
      <c r="E179" s="7"/>
      <c r="F179" s="29"/>
    </row>
    <row r="180" spans="1:6" x14ac:dyDescent="0.3">
      <c r="A180" s="7"/>
      <c r="B180" s="7"/>
      <c r="C180" s="7"/>
      <c r="D180" s="7"/>
      <c r="E180" s="7"/>
      <c r="F180" s="29"/>
    </row>
    <row r="181" spans="1:6" x14ac:dyDescent="0.3">
      <c r="A181" s="7"/>
      <c r="B181" s="7"/>
      <c r="C181" s="7"/>
      <c r="D181" s="7"/>
      <c r="E181" s="7"/>
      <c r="F181" s="29"/>
    </row>
    <row r="182" spans="1:6" x14ac:dyDescent="0.3">
      <c r="A182" s="7"/>
      <c r="B182" s="7"/>
      <c r="C182" s="7"/>
      <c r="D182" s="7"/>
      <c r="E182" s="7"/>
      <c r="F182" s="29"/>
    </row>
    <row r="183" spans="1:6" x14ac:dyDescent="0.3">
      <c r="A183" s="8"/>
      <c r="B183" s="8"/>
      <c r="C183" s="8"/>
      <c r="D183" s="8"/>
      <c r="E183" s="8"/>
      <c r="F183" s="29"/>
    </row>
    <row r="184" spans="1:6" x14ac:dyDescent="0.3">
      <c r="A184" s="7" t="s">
        <v>121</v>
      </c>
      <c r="B184" s="7"/>
      <c r="C184" s="7"/>
      <c r="D184" s="7"/>
      <c r="E184" s="7"/>
      <c r="F184" s="29"/>
    </row>
    <row r="185" spans="1:6" x14ac:dyDescent="0.3">
      <c r="A185" s="7" t="s">
        <v>123</v>
      </c>
      <c r="B185" s="7"/>
      <c r="C185" s="7"/>
      <c r="D185" s="7"/>
      <c r="E185" s="7"/>
      <c r="F185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2026-03-09T21:21:07Z</cp:lastPrinted>
  <dcterms:created xsi:type="dcterms:W3CDTF">2024-02-28T20:41:58Z</dcterms:created>
  <dcterms:modified xsi:type="dcterms:W3CDTF">2026-03-09T21:21:09Z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