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6\01. BCUS\"/>
    </mc:Choice>
  </mc:AlternateContent>
  <xr:revisionPtr revIDLastSave="0" documentId="13_ncr:1_{AE709A66-3FD6-43C0-937E-5067EBBABD22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2" l="1"/>
  <c r="C52" i="2"/>
  <c r="C41" i="2"/>
  <c r="C33" i="2"/>
  <c r="C14" i="2"/>
  <c r="C7" i="2"/>
  <c r="C58" i="1"/>
  <c r="C55" i="1"/>
  <c r="C48" i="1"/>
  <c r="C51" i="1"/>
  <c r="C33" i="1"/>
  <c r="C44" i="1" s="1"/>
  <c r="C11" i="1"/>
  <c r="C17" i="1"/>
  <c r="C8" i="1"/>
  <c r="C51" i="2" l="1"/>
  <c r="C21" i="2"/>
  <c r="C29" i="2" s="1"/>
  <c r="C39" i="2" s="1"/>
  <c r="C47" i="2" s="1"/>
  <c r="C49" i="2" s="1"/>
  <c r="C71" i="2" s="1"/>
  <c r="C62" i="1"/>
  <c r="C64" i="1" s="1"/>
  <c r="C65" i="1" s="1"/>
  <c r="C28" i="1"/>
  <c r="D52" i="2"/>
  <c r="D58" i="1"/>
  <c r="D51" i="1"/>
  <c r="D8" i="1" l="1"/>
  <c r="D17" i="1"/>
  <c r="D48" i="1"/>
  <c r="D7" i="2"/>
  <c r="D11" i="1"/>
  <c r="D41" i="2"/>
  <c r="D60" i="2"/>
  <c r="D51" i="2" s="1"/>
  <c r="D14" i="2"/>
  <c r="D33" i="2"/>
  <c r="D21" i="2" l="1"/>
  <c r="D28" i="1"/>
  <c r="D29" i="2" l="1"/>
  <c r="D33" i="1" l="1"/>
  <c r="D44" i="1" s="1"/>
  <c r="D55" i="1"/>
  <c r="D62" i="1" s="1"/>
  <c r="D64" i="1" l="1"/>
  <c r="D65" i="1" s="1"/>
  <c r="D39" i="2"/>
  <c r="D47" i="2" l="1"/>
  <c r="D49" i="2" s="1"/>
  <c r="D71" i="2" s="1"/>
</calcChain>
</file>

<file path=xl/sharedStrings.xml><?xml version="1.0" encoding="utf-8"?>
<sst xmlns="http://schemas.openxmlformats.org/spreadsheetml/2006/main" count="136" uniqueCount="125">
  <si>
    <t>Activo</t>
  </si>
  <si>
    <t>Pasivo</t>
  </si>
  <si>
    <t>BANCO CUSCATLAN DE EL SALVADOR, S.A.</t>
  </si>
  <si>
    <t>Efectivo y equivalentes de efectivo</t>
  </si>
  <si>
    <t>Disponibilidades</t>
  </si>
  <si>
    <t>Operaciones con pacto de retroventa</t>
  </si>
  <si>
    <t>Instrumentos financieros de inversión (neto)</t>
  </si>
  <si>
    <t>A Valor razonable con cambios en resultados</t>
  </si>
  <si>
    <t>A Valor razonable con cambios en otro resultado integral</t>
  </si>
  <si>
    <t>A Costo amortizado</t>
  </si>
  <si>
    <t>Derivados financieros para coberturas</t>
  </si>
  <si>
    <t>Instrumentos Financieros Restringidos</t>
  </si>
  <si>
    <t>Cartera de créditos (neta)</t>
  </si>
  <si>
    <t>Créditos vigentes a un año plazo</t>
  </si>
  <si>
    <t>Créditos vigentes a más de un año plazo</t>
  </si>
  <si>
    <t>Créditos vencidos</t>
  </si>
  <si>
    <t>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</si>
  <si>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</si>
  <si>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</si>
  <si>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</si>
  <si>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</si>
  <si>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</si>
  <si>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</si>
  <si>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</si>
  <si>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 xml:space="preserve">Pasivos financieros a valor razonable con cambios en resultados (neto) </t>
  </si>
  <si>
    <t>Derivados para cobertura</t>
  </si>
  <si>
    <t>Pasivos financieros a costo amortizado (neto)</t>
  </si>
  <si>
    <t>Depósitos</t>
  </si>
  <si>
    <t>Operaciones con pacto de retrocompra</t>
  </si>
  <si>
    <t>Préstamos</t>
  </si>
  <si>
    <t>Títulos de emisión propia</t>
  </si>
  <si>
    <t>Obligaciones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</si>
  <si>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</si>
  <si>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</si>
  <si>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</si>
  <si>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</si>
  <si>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</si>
  <si>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</si>
  <si>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</si>
  <si>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</si>
  <si>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</si>
  <si>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</si>
  <si>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</si>
  <si>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</si>
  <si>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</si>
  <si>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</si>
  <si>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</si>
  <si>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</si>
  <si>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</si>
  <si>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</si>
  <si>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</si>
  <si>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</si>
  <si>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</si>
  <si>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</si>
  <si>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</si>
  <si>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</si>
  <si>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</si>
  <si>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</si>
  <si>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 xml:space="preserve">Cartera de préstamos </t>
  </si>
  <si>
    <t>Otros ingresos por intereses</t>
  </si>
  <si>
    <t>Gastos por intereses</t>
  </si>
  <si>
    <t>Pasivos financieros a valor razonable con cambios en resultados</t>
  </si>
  <si>
    <t>Otros gastos por intereses</t>
  </si>
  <si>
    <t>Ingresos por intereses netos</t>
  </si>
  <si>
    <t>Ganancia (Pérdida) por cambios en el valor razonable de activos y pasivos financieros,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</si>
  <si>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</si>
  <si>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</si>
  <si>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</si>
  <si>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intereses, después de cargos por deterioro</t>
  </si>
  <si>
    <t xml:space="preserve">Ingresos por comisiones y honorarios </t>
  </si>
  <si>
    <t>Gastos por comisiones y honorarios</t>
  </si>
  <si>
    <t>Ingresos por comisiones y honorarios, netos</t>
  </si>
  <si>
    <t>Ganancias (Pérdidas) por ventas o desapropiación de instrumentos financieros a costo amortizado, neto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</si>
  <si>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</si>
  <si>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</si>
  <si>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</si>
  <si>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</si>
  <si>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</si>
  <si>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</si>
  <si>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</si>
  <si>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</si>
  <si>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</si>
  <si>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</si>
  <si>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</si>
  <si>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</si>
  <si>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</si>
  <si>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</si>
  <si>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</si>
  <si>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</si>
  <si>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</si>
  <si>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</si>
  <si>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</si>
  <si>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</si>
  <si>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</si>
  <si>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</si>
  <si>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</si>
  <si>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</si>
  <si>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</si>
  <si>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</si>
  <si>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</si>
  <si>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</si>
  <si>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</si>
  <si>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</si>
  <si>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</si>
  <si>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</si>
  <si>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</si>
  <si>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</si>
  <si>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t>José Eduardo Luna Roshardt                                    Gerardo Emilio Kuri Nosthas</t>
  </si>
  <si>
    <r>
      <t>Ricardo Ernesto Mej</t>
    </r>
    <r>
      <rPr>
        <sz val="12"/>
        <color theme="1"/>
        <rFont val="Calibri"/>
        <family val="2"/>
      </rPr>
      <t>ía Reinoza</t>
    </r>
  </si>
  <si>
    <r>
      <t>Ricardo Ernesto Mej</t>
    </r>
    <r>
      <rPr>
        <sz val="13"/>
        <color theme="1"/>
        <rFont val="Calibri"/>
        <family val="2"/>
      </rPr>
      <t>ía Reinoza</t>
    </r>
  </si>
  <si>
    <t>José Eduardo Luna Roshardt                                                               Gerardo Emilio Kuri Nosthas</t>
  </si>
  <si>
    <t xml:space="preserve">          Representante Legal                                                           Director de Operaciones y Finanzas</t>
  </si>
  <si>
    <t xml:space="preserve">       Representante Legal                                     Director de Operaciones y Finanzas</t>
  </si>
  <si>
    <t>Utilidad del presente ejercicio</t>
  </si>
  <si>
    <t>Utilidades de ejercicios anteriores</t>
  </si>
  <si>
    <t>Pérdida por deterioro de activos financieros distintos a los activos de riesgo crediticio, Neta</t>
  </si>
  <si>
    <t>Pérdida por deterioro de activos financieros de riesgo crediticio, Neta</t>
  </si>
  <si>
    <t>Ganancia por ventas de activos y Operaciones discontinuadas</t>
  </si>
  <si>
    <t>Ganancias generadas por entidades registradas bajo el método de la participación</t>
  </si>
  <si>
    <t>Otros ingresos financieros</t>
  </si>
  <si>
    <t>Del 1 de enero al 28 de febrero de 2026 y 2025</t>
  </si>
  <si>
    <t>2026</t>
  </si>
  <si>
    <t>Saldos al 28 de febrero de 2026 y 2025</t>
  </si>
  <si>
    <t>Estados de Situación Financiera Separados</t>
  </si>
  <si>
    <t>Estados de Resultados Integrales Separados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</si>
</sst>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[Red]\(#,##0.0\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3"/>
      <color theme="1"/>
      <name val="Calibri"/>
      <family val="2"/>
      <scheme val="minor"/>
    </font>
    <font>
      <sz val="13"/>
      <color theme="1"/>
      <name val="Calibri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0" fontId="0" fillId="0" borderId="0" xfId="0" applyNumberFormat="1"/>
    <xf numFmtId="0" fontId="8" fillId="0" borderId="0" xfId="0" applyFont="1" applyFill="1" applyAlignment="1">
      <alignment horizontal="left" indent="1"/>
    </xf>
    <xf numFmtId="0" fontId="10" fillId="4" borderId="0" xfId="0" applyFont="1" applyFill="1" applyAlignment="1">
      <alignment horizontal="left" indent="3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5" borderId="0" xfId="0" applyFont="1" applyFill="1" applyAlignment="1">
      <alignment horizontal="left" indent="3"/>
    </xf>
    <xf numFmtId="0" fontId="8" fillId="6" borderId="0" xfId="0" applyFont="1" applyFill="1"/>
    <xf numFmtId="0" fontId="0" fillId="0" borderId="0" xfId="0" applyFill="1"/>
    <xf numFmtId="0" fontId="8" fillId="0" borderId="0" xfId="0" applyFont="1" applyFill="1"/>
    <xf numFmtId="164" fontId="3" fillId="0" borderId="0" xfId="0" applyNumberFormat="1" applyFont="1" applyFill="1"/>
    <xf numFmtId="164" fontId="0" fillId="4" borderId="0" xfId="0" applyNumberFormat="1" applyFill="1"/>
    <xf numFmtId="164" fontId="2" fillId="2" borderId="0" xfId="0" applyNumberFormat="1" applyFont="1" applyFill="1"/>
    <xf numFmtId="164" fontId="0" fillId="0" borderId="0" xfId="0" applyNumberFormat="1"/>
    <xf numFmtId="164" fontId="3" fillId="0" borderId="0" xfId="0" applyNumberFormat="1" applyFont="1"/>
    <xf numFmtId="164" fontId="0" fillId="5" borderId="0" xfId="0" applyNumberFormat="1" applyFill="1"/>
    <xf numFmtId="164" fontId="3" fillId="6" borderId="0" xfId="0" applyNumberFormat="1" applyFont="1" applyFill="1"/>
    <xf numFmtId="0" fontId="9" fillId="5" borderId="0" xfId="0" applyFont="1" applyFill="1"/>
    <xf numFmtId="0" fontId="10" fillId="0" borderId="0" xfId="0" applyFont="1" applyAlignment="1">
      <alignment horizontal="left" indent="1"/>
    </xf>
    <xf numFmtId="0" fontId="8" fillId="5" borderId="0" xfId="0" applyFont="1" applyFill="1"/>
    <xf numFmtId="0" fontId="8" fillId="5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5" borderId="0" xfId="0" applyFont="1" applyFill="1" applyAlignment="1">
      <alignment horizontal="left" indent="1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indent="3"/>
    </xf>
    <xf numFmtId="164" fontId="3" fillId="5" borderId="0" xfId="0" applyNumberFormat="1" applyFont="1" applyFill="1"/>
    <xf numFmtId="0" fontId="8" fillId="3" borderId="0" xfId="0" applyFont="1" applyFill="1" applyAlignment="1">
      <alignment horizontal="left"/>
    </xf>
    <xf numFmtId="164" fontId="3" fillId="3" borderId="0" xfId="0" applyNumberFormat="1" applyFont="1" applyFill="1"/>
    <xf numFmtId="0" fontId="0" fillId="5" borderId="0" xfId="0" applyFill="1"/>
    <xf numFmtId="0" fontId="9" fillId="5" borderId="0" xfId="0" applyFont="1" applyFill="1" applyAlignment="1">
      <alignment horizontal="left"/>
    </xf>
    <xf numFmtId="43" fontId="0" fillId="0" borderId="0" xfId="0" applyNumberFormat="1" applyFill="1"/>
    <xf numFmtId="43" fontId="0" fillId="0" borderId="0" xfId="0" applyNumberFormat="1" applyFill="1" applyAlignment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/>
    <xf numFmtId="43" fontId="15" fillId="0" borderId="0" xfId="0" applyNumberFormat="1" applyFont="1" applyFill="1" applyAlignment="1">
      <alignment horizontal="center"/>
    </xf>
    <xf numFmtId="43" fontId="15" fillId="0" borderId="0" xfId="0" applyNumberFormat="1" applyFont="1" applyFill="1"/>
    <xf numFmtId="43" fontId="15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/>
    <xf numFmtId="43" fontId="13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>
      <alignment horizontal="center"/>
    </xf>
    <xf numFmtId="49" fontId="17" fillId="0" borderId="0" xfId="0" quotePrefix="1" applyNumberFormat="1" applyFont="1" applyFill="1" applyAlignment="1">
      <alignment horizontal="center"/>
    </xf>
    <xf numFmtId="165" fontId="1" fillId="0" borderId="0" xfId="1" applyNumberFormat="1" applyFont="1" applyFill="1"/>
    <xf numFmtId="40" fontId="3" fillId="0" borderId="0" xfId="0" applyNumberFormat="1" applyFont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>
      <alignment horizontal="center"/>
    </xf>
    <xf numFmtId="43" fontId="15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84"/>
  <sheetViews>
    <sheetView showGridLines="0" tabSelected="1" view="pageBreakPreview" zoomScale="95" zoomScaleNormal="85" zoomScaleSheetLayoutView="95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G55" sqref="G55"/>
    </sheetView>
  </sheetViews>
  <sheetFormatPr defaultColWidth="10.90625" defaultRowHeight="14.5" outlineLevelRow="1" x14ac:dyDescent="0.35"/>
  <cols>
    <col min="1" max="1" width="3.6328125" customWidth="1"/>
    <col min="2" max="2" width="58.36328125" customWidth="1"/>
    <col min="3" max="4" width="11.81640625" customWidth="1"/>
  </cols>
  <sheetData>
    <row r="1" spans="2:4" ht="18" x14ac:dyDescent="0.4">
      <c r="B1" s="1" t="s">
        <v>2</v>
      </c>
    </row>
    <row r="2" spans="2:4" ht="15.5" x14ac:dyDescent="0.35">
      <c r="B2" s="2" t="s">
        <v>123</v>
      </c>
    </row>
    <row r="3" spans="2:4" ht="15.5" x14ac:dyDescent="0.35">
      <c r="B3" s="2" t="s">
        <v>122</v>
      </c>
    </row>
    <row r="4" spans="2:4" x14ac:dyDescent="0.35">
      <c r="B4" s="3" t="s">
        <v>103</v>
      </c>
    </row>
    <row r="5" spans="2:4" x14ac:dyDescent="0.35">
      <c r="B5" s="3"/>
    </row>
    <row r="6" spans="2:4" x14ac:dyDescent="0.35">
      <c r="C6" s="45" t="s">
        <v>121</v>
      </c>
      <c r="D6" s="45">
        <v>2025</v>
      </c>
    </row>
    <row r="7" spans="2:4" x14ac:dyDescent="0.35">
      <c r="B7" s="21" t="s">
        <v>0</v>
      </c>
      <c r="C7" s="33"/>
      <c r="D7" s="33"/>
    </row>
    <row r="8" spans="2:4" x14ac:dyDescent="0.35">
      <c r="B8" s="5" t="s">
        <v>3</v>
      </c>
      <c r="C8" s="14">
        <f>C9+C10</f>
        <v>893864.1</v>
      </c>
      <c r="D8" s="14">
        <f>SUM(D9:D10)</f>
        <v>611496</v>
      </c>
    </row>
    <row r="9" spans="2:4" hidden="1" outlineLevel="1" x14ac:dyDescent="0.35">
      <c r="B9" s="6" t="s">
        <v>4</v>
      </c>
      <c r="C9" s="15">
        <v>893753.4</v>
      </c>
      <c r="D9" s="15">
        <v>611458.6</v>
      </c>
    </row>
    <row r="10" spans="2:4" hidden="1" outlineLevel="1" x14ac:dyDescent="0.35">
      <c r="B10" s="6" t="s">
        <v>5</v>
      </c>
      <c r="C10" s="15">
        <v>110.7</v>
      </c>
      <c r="D10" s="15">
        <v>37.4</v>
      </c>
    </row>
    <row r="11" spans="2:4" collapsed="1" x14ac:dyDescent="0.35">
      <c r="B11" s="5" t="s">
        <v>6</v>
      </c>
      <c r="C11" s="14">
        <f>SUM(C12:C14)</f>
        <v>572878.80000000005</v>
      </c>
      <c r="D11" s="14">
        <f>SUM(D12:D14)</f>
        <v>473533.6</v>
      </c>
    </row>
    <row r="12" spans="2:4" hidden="1" outlineLevel="1" x14ac:dyDescent="0.35">
      <c r="B12" s="6" t="s">
        <v>7</v>
      </c>
      <c r="C12" s="15">
        <v>41756</v>
      </c>
      <c r="D12" s="15">
        <v>10464.799999999999</v>
      </c>
    </row>
    <row r="13" spans="2:4" hidden="1" outlineLevel="1" x14ac:dyDescent="0.35">
      <c r="B13" s="6" t="s">
        <v>8</v>
      </c>
      <c r="C13" s="15">
        <v>0</v>
      </c>
      <c r="D13" s="15">
        <v>0</v>
      </c>
    </row>
    <row r="14" spans="2:4" hidden="1" outlineLevel="1" x14ac:dyDescent="0.35">
      <c r="B14" s="6" t="s">
        <v>9</v>
      </c>
      <c r="C14" s="15">
        <v>531122.80000000005</v>
      </c>
      <c r="D14" s="15">
        <v>463068.8</v>
      </c>
    </row>
    <row r="15" spans="2:4" hidden="1" collapsed="1" x14ac:dyDescent="0.35">
      <c r="B15" s="5" t="s">
        <v>10</v>
      </c>
      <c r="C15" s="14"/>
      <c r="D15" s="14">
        <v>0</v>
      </c>
    </row>
    <row r="16" spans="2:4" hidden="1" x14ac:dyDescent="0.35">
      <c r="B16" s="5" t="s">
        <v>11</v>
      </c>
      <c r="C16" s="14"/>
      <c r="D16" s="14">
        <v>0</v>
      </c>
    </row>
    <row r="17" spans="2:4" x14ac:dyDescent="0.35">
      <c r="B17" s="5" t="s">
        <v>12</v>
      </c>
      <c r="C17" s="14">
        <f>SUM(C18:C21)</f>
        <v>3250694.0000000005</v>
      </c>
      <c r="D17" s="14">
        <f>SUM(D18:D21)</f>
        <v>3006839.8000000003</v>
      </c>
    </row>
    <row r="18" spans="2:4" hidden="1" outlineLevel="1" x14ac:dyDescent="0.35">
      <c r="B18" s="6" t="s">
        <v>13</v>
      </c>
      <c r="C18" s="15">
        <v>407589.1</v>
      </c>
      <c r="D18" s="15">
        <v>397275.2</v>
      </c>
    </row>
    <row r="19" spans="2:4" hidden="1" outlineLevel="1" x14ac:dyDescent="0.35">
      <c r="B19" s="6" t="s">
        <v>14</v>
      </c>
      <c r="C19" s="15">
        <v>2884498.2</v>
      </c>
      <c r="D19" s="15">
        <v>2665015.6</v>
      </c>
    </row>
    <row r="20" spans="2:4" hidden="1" outlineLevel="1" x14ac:dyDescent="0.35">
      <c r="B20" s="6" t="s">
        <v>15</v>
      </c>
      <c r="C20" s="15">
        <v>36268.5</v>
      </c>
      <c r="D20" s="15">
        <v>78239.3</v>
      </c>
    </row>
    <row r="21" spans="2:4" hidden="1" outlineLevel="1" x14ac:dyDescent="0.35">
      <c r="B21" s="6" t="s">
        <v>16</v>
      </c>
      <c r="C21" s="15">
        <v>-77661.8</v>
      </c>
      <c r="D21" s="15">
        <v>-133690.29999999999</v>
      </c>
    </row>
    <row r="22" spans="2:4" collapsed="1" x14ac:dyDescent="0.35">
      <c r="B22" s="5" t="s">
        <v>17</v>
      </c>
      <c r="C22" s="14">
        <v>52473.7</v>
      </c>
      <c r="D22" s="14">
        <v>44857.5</v>
      </c>
    </row>
    <row r="23" spans="2:4" x14ac:dyDescent="0.35">
      <c r="B23" s="5" t="s">
        <v>18</v>
      </c>
      <c r="C23" s="14">
        <v>101273.3</v>
      </c>
      <c r="D23" s="14">
        <v>114490.5</v>
      </c>
    </row>
    <row r="24" spans="2:4" x14ac:dyDescent="0.35">
      <c r="B24" s="5" t="s">
        <v>19</v>
      </c>
      <c r="C24" s="14">
        <v>796.7</v>
      </c>
      <c r="D24" s="14">
        <v>323.7</v>
      </c>
    </row>
    <row r="25" spans="2:4" hidden="1" x14ac:dyDescent="0.35">
      <c r="B25" s="5" t="s">
        <v>20</v>
      </c>
      <c r="C25" s="14">
        <v>0</v>
      </c>
      <c r="D25" s="14">
        <v>0</v>
      </c>
    </row>
    <row r="26" spans="2:4" x14ac:dyDescent="0.35">
      <c r="B26" s="5" t="s">
        <v>21</v>
      </c>
      <c r="C26" s="14">
        <v>17861.2</v>
      </c>
      <c r="D26" s="14">
        <v>31622.7</v>
      </c>
    </row>
    <row r="27" spans="2:4" x14ac:dyDescent="0.35">
      <c r="B27" s="5" t="s">
        <v>22</v>
      </c>
      <c r="C27" s="14">
        <v>8349.1</v>
      </c>
      <c r="D27" s="14">
        <v>8589.1</v>
      </c>
    </row>
    <row r="28" spans="2:4" x14ac:dyDescent="0.35">
      <c r="B28" s="8" t="s">
        <v>23</v>
      </c>
      <c r="C28" s="16">
        <f>C8+C11+C15+C16+C17+C22+C23+C24+C25+C26+C27</f>
        <v>4898190.9000000004</v>
      </c>
      <c r="D28" s="16">
        <f>D8+D11+D15+D16+D17+D22+D23+D24+D25+D26+D27</f>
        <v>4291752.9000000004</v>
      </c>
    </row>
    <row r="29" spans="2:4" x14ac:dyDescent="0.35">
      <c r="B29" s="7"/>
      <c r="C29" s="17"/>
      <c r="D29" s="17"/>
    </row>
    <row r="30" spans="2:4" x14ac:dyDescent="0.35">
      <c r="B30" s="21" t="s">
        <v>1</v>
      </c>
      <c r="C30" s="19"/>
      <c r="D30" s="19"/>
    </row>
    <row r="31" spans="2:4" hidden="1" x14ac:dyDescent="0.35">
      <c r="B31" s="5" t="s">
        <v>24</v>
      </c>
      <c r="C31" s="18"/>
      <c r="D31" s="18">
        <v>0</v>
      </c>
    </row>
    <row r="32" spans="2:4" hidden="1" x14ac:dyDescent="0.35">
      <c r="B32" s="5" t="s">
        <v>25</v>
      </c>
      <c r="C32" s="18"/>
      <c r="D32" s="18">
        <v>0</v>
      </c>
    </row>
    <row r="33" spans="2:4" x14ac:dyDescent="0.35">
      <c r="B33" s="5" t="s">
        <v>26</v>
      </c>
      <c r="C33" s="18">
        <f>SUM(C34:C38)</f>
        <v>4299434.8999999994</v>
      </c>
      <c r="D33" s="18">
        <f>SUM(D34:D38)</f>
        <v>3729908</v>
      </c>
    </row>
    <row r="34" spans="2:4" hidden="1" outlineLevel="1" x14ac:dyDescent="0.35">
      <c r="B34" s="6" t="s">
        <v>27</v>
      </c>
      <c r="C34" s="15">
        <v>3996974.3</v>
      </c>
      <c r="D34" s="15">
        <v>3367665.2</v>
      </c>
    </row>
    <row r="35" spans="2:4" hidden="1" outlineLevel="1" x14ac:dyDescent="0.35">
      <c r="B35" s="6" t="s">
        <v>28</v>
      </c>
      <c r="C35" s="15">
        <v>0</v>
      </c>
      <c r="D35" s="15">
        <v>0</v>
      </c>
    </row>
    <row r="36" spans="2:4" hidden="1" outlineLevel="1" x14ac:dyDescent="0.35">
      <c r="B36" s="6" t="s">
        <v>29</v>
      </c>
      <c r="C36" s="15">
        <v>176146.5</v>
      </c>
      <c r="D36" s="15">
        <v>218854.9</v>
      </c>
    </row>
    <row r="37" spans="2:4" hidden="1" outlineLevel="1" x14ac:dyDescent="0.35">
      <c r="B37" s="6" t="s">
        <v>30</v>
      </c>
      <c r="C37" s="15">
        <v>126314.1</v>
      </c>
      <c r="D37" s="15">
        <v>143387.9</v>
      </c>
    </row>
    <row r="38" spans="2:4" hidden="1" outlineLevel="1" x14ac:dyDescent="0.35">
      <c r="B38" s="6" t="s">
        <v>31</v>
      </c>
      <c r="C38" s="15">
        <v>0</v>
      </c>
      <c r="D38" s="15">
        <v>0</v>
      </c>
    </row>
    <row r="39" spans="2:4" collapsed="1" x14ac:dyDescent="0.35">
      <c r="B39" s="5" t="s">
        <v>32</v>
      </c>
      <c r="C39" s="18">
        <v>20746.7</v>
      </c>
      <c r="D39" s="18">
        <v>16210.4</v>
      </c>
    </row>
    <row r="40" spans="2:4" x14ac:dyDescent="0.35">
      <c r="B40" s="5" t="s">
        <v>33</v>
      </c>
      <c r="C40" s="18">
        <v>57732.7</v>
      </c>
      <c r="D40" s="18">
        <v>48124.3</v>
      </c>
    </row>
    <row r="41" spans="2:4" x14ac:dyDescent="0.35">
      <c r="B41" s="5" t="s">
        <v>34</v>
      </c>
      <c r="C41" s="18">
        <v>12830.6</v>
      </c>
      <c r="D41" s="18">
        <v>11212.9</v>
      </c>
    </row>
    <row r="42" spans="2:4" x14ac:dyDescent="0.35">
      <c r="B42" s="5" t="s">
        <v>35</v>
      </c>
      <c r="C42" s="18">
        <v>39723.800000000003</v>
      </c>
      <c r="D42" s="18">
        <v>39325.800000000003</v>
      </c>
    </row>
    <row r="43" spans="2:4" hidden="1" x14ac:dyDescent="0.35">
      <c r="B43" s="5" t="s">
        <v>36</v>
      </c>
      <c r="C43" s="18"/>
      <c r="D43" s="18">
        <v>0</v>
      </c>
    </row>
    <row r="44" spans="2:4" x14ac:dyDescent="0.35">
      <c r="B44" s="9" t="s">
        <v>37</v>
      </c>
      <c r="C44" s="16">
        <f>C31+C32+C33+C39+C40+C41+C42+C43</f>
        <v>4430468.6999999993</v>
      </c>
      <c r="D44" s="16">
        <f>D31+D32+D33+D39+D40+D41+D42+D43</f>
        <v>3844781.3999999994</v>
      </c>
    </row>
    <row r="45" spans="2:4" x14ac:dyDescent="0.35">
      <c r="B45" s="7"/>
      <c r="C45" s="17"/>
      <c r="D45" s="17"/>
    </row>
    <row r="46" spans="2:4" x14ac:dyDescent="0.35">
      <c r="B46" s="34" t="s">
        <v>38</v>
      </c>
      <c r="C46" s="19"/>
      <c r="D46" s="19"/>
    </row>
    <row r="47" spans="2:4" x14ac:dyDescent="0.35">
      <c r="B47" s="5" t="s">
        <v>39</v>
      </c>
      <c r="C47" s="18">
        <v>204701.8</v>
      </c>
      <c r="D47" s="18">
        <v>204701.8</v>
      </c>
    </row>
    <row r="48" spans="2:4" x14ac:dyDescent="0.35">
      <c r="B48" s="5" t="s">
        <v>40</v>
      </c>
      <c r="C48" s="18">
        <f>SUM(C49:C50)</f>
        <v>90187.8</v>
      </c>
      <c r="D48" s="18">
        <f>SUM(D49:D50)</f>
        <v>90187.8</v>
      </c>
    </row>
    <row r="49" spans="2:4" hidden="1" outlineLevel="1" x14ac:dyDescent="0.35">
      <c r="B49" s="10" t="s">
        <v>41</v>
      </c>
      <c r="C49" s="19">
        <v>90187.8</v>
      </c>
      <c r="D49" s="19">
        <v>90187.8</v>
      </c>
    </row>
    <row r="50" spans="2:4" hidden="1" outlineLevel="1" x14ac:dyDescent="0.35">
      <c r="B50" s="10" t="s">
        <v>42</v>
      </c>
      <c r="C50" s="19">
        <v>0</v>
      </c>
      <c r="D50" s="19">
        <v>0</v>
      </c>
    </row>
    <row r="51" spans="2:4" collapsed="1" x14ac:dyDescent="0.35">
      <c r="B51" s="5" t="s">
        <v>43</v>
      </c>
      <c r="C51" s="18">
        <f>SUM(C52:C53)</f>
        <v>117001.8</v>
      </c>
      <c r="D51" s="18">
        <f>SUM(D52:D53)</f>
        <v>92651.199999999997</v>
      </c>
    </row>
    <row r="52" spans="2:4" outlineLevel="1" x14ac:dyDescent="0.35">
      <c r="B52" s="10" t="s">
        <v>114</v>
      </c>
      <c r="C52" s="19">
        <v>95826.3</v>
      </c>
      <c r="D52" s="19">
        <v>84817.7</v>
      </c>
    </row>
    <row r="53" spans="2:4" outlineLevel="1" x14ac:dyDescent="0.35">
      <c r="B53" s="10" t="s">
        <v>113</v>
      </c>
      <c r="C53" s="19">
        <v>21175.5</v>
      </c>
      <c r="D53" s="19">
        <v>7833.5</v>
      </c>
    </row>
    <row r="54" spans="2:4" hidden="1" x14ac:dyDescent="0.35">
      <c r="B54" s="5" t="s">
        <v>44</v>
      </c>
      <c r="C54" s="18"/>
      <c r="D54" s="18">
        <v>0</v>
      </c>
    </row>
    <row r="55" spans="2:4" x14ac:dyDescent="0.35">
      <c r="B55" s="5" t="s">
        <v>45</v>
      </c>
      <c r="C55" s="18">
        <f>SUM(C56:C57)</f>
        <v>45116.800000000003</v>
      </c>
      <c r="D55" s="18">
        <f>SUM(D56:D57)</f>
        <v>45843.5</v>
      </c>
    </row>
    <row r="56" spans="2:4" hidden="1" outlineLevel="1" x14ac:dyDescent="0.35">
      <c r="B56" s="10" t="s">
        <v>46</v>
      </c>
      <c r="C56" s="19">
        <v>45116.800000000003</v>
      </c>
      <c r="D56" s="19">
        <v>45843.5</v>
      </c>
    </row>
    <row r="57" spans="2:4" hidden="1" outlineLevel="1" x14ac:dyDescent="0.35">
      <c r="B57" s="10" t="s">
        <v>47</v>
      </c>
      <c r="C57" s="19">
        <v>0</v>
      </c>
      <c r="D57" s="19">
        <v>0</v>
      </c>
    </row>
    <row r="58" spans="2:4" collapsed="1" x14ac:dyDescent="0.35">
      <c r="B58" s="5" t="s">
        <v>48</v>
      </c>
      <c r="C58" s="18">
        <f>SUM(C59:C60)</f>
        <v>10714</v>
      </c>
      <c r="D58" s="18">
        <f>SUM(D59:D60)</f>
        <v>13587.240119999999</v>
      </c>
    </row>
    <row r="59" spans="2:4" hidden="1" outlineLevel="1" x14ac:dyDescent="0.35">
      <c r="B59" s="10" t="s">
        <v>49</v>
      </c>
      <c r="C59" s="19">
        <v>10714</v>
      </c>
      <c r="D59" s="19">
        <v>13587.240119999999</v>
      </c>
    </row>
    <row r="60" spans="2:4" hidden="1" outlineLevel="1" x14ac:dyDescent="0.35">
      <c r="B60" s="10" t="s">
        <v>50</v>
      </c>
      <c r="C60" s="19">
        <v>0</v>
      </c>
      <c r="D60" s="19">
        <v>0</v>
      </c>
    </row>
    <row r="61" spans="2:4" collapsed="1" x14ac:dyDescent="0.35">
      <c r="B61" s="5" t="s">
        <v>51</v>
      </c>
      <c r="C61" s="18">
        <v>0</v>
      </c>
      <c r="D61" s="18">
        <v>0</v>
      </c>
    </row>
    <row r="62" spans="2:4" x14ac:dyDescent="0.35">
      <c r="B62" s="11" t="s">
        <v>52</v>
      </c>
      <c r="C62" s="20">
        <f>C47+C48+C51+C54+C55+C58+C61</f>
        <v>467722.19999999995</v>
      </c>
      <c r="D62" s="20">
        <f>D47+D48+D51+D54+D55+D58+D61</f>
        <v>446971.54011999996</v>
      </c>
    </row>
    <row r="63" spans="2:4" s="12" customFormat="1" ht="9" customHeight="1" x14ac:dyDescent="0.35">
      <c r="B63" s="13"/>
      <c r="C63" s="14"/>
      <c r="D63" s="14"/>
    </row>
    <row r="64" spans="2:4" x14ac:dyDescent="0.35">
      <c r="B64" s="8" t="s">
        <v>53</v>
      </c>
      <c r="C64" s="16">
        <f>C44+C62</f>
        <v>4898190.8999999994</v>
      </c>
      <c r="D64" s="16">
        <f>D44+D62</f>
        <v>4291752.9401199995</v>
      </c>
    </row>
    <row r="65" spans="2:5" x14ac:dyDescent="0.35">
      <c r="C65" s="46">
        <f>C28-C64</f>
        <v>0</v>
      </c>
      <c r="D65" s="46">
        <f>D28-D64</f>
        <v>-4.0119999088346958E-2</v>
      </c>
    </row>
    <row r="66" spans="2:5" x14ac:dyDescent="0.35">
      <c r="B66" s="35" t="s">
        <v>105</v>
      </c>
      <c r="C66" s="12"/>
      <c r="D66" s="12"/>
      <c r="E66" s="12"/>
    </row>
    <row r="67" spans="2:5" x14ac:dyDescent="0.35">
      <c r="B67" s="12"/>
      <c r="C67" s="12"/>
      <c r="D67" s="12"/>
      <c r="E67" s="12"/>
    </row>
    <row r="68" spans="2:5" x14ac:dyDescent="0.35">
      <c r="B68" s="12"/>
      <c r="C68" s="12"/>
      <c r="D68" s="12"/>
      <c r="E68" s="12"/>
    </row>
    <row r="69" spans="2:5" x14ac:dyDescent="0.35">
      <c r="B69" s="12"/>
      <c r="C69" s="35"/>
      <c r="D69" s="35"/>
      <c r="E69" s="35"/>
    </row>
    <row r="70" spans="2:5" x14ac:dyDescent="0.35">
      <c r="B70" s="35"/>
      <c r="C70" s="35"/>
      <c r="D70" s="35"/>
      <c r="E70" s="35"/>
    </row>
    <row r="71" spans="2:5" ht="15.5" x14ac:dyDescent="0.35">
      <c r="B71" s="48" t="s">
        <v>107</v>
      </c>
      <c r="C71" s="48"/>
      <c r="D71" s="48"/>
      <c r="E71" s="35"/>
    </row>
    <row r="72" spans="2:5" ht="15.5" x14ac:dyDescent="0.35">
      <c r="B72" s="48" t="s">
        <v>112</v>
      </c>
      <c r="C72" s="48"/>
      <c r="D72" s="48"/>
      <c r="E72" s="35"/>
    </row>
    <row r="73" spans="2:5" ht="15.5" x14ac:dyDescent="0.35">
      <c r="B73" s="37"/>
      <c r="C73" s="43"/>
      <c r="D73" s="37"/>
      <c r="E73" s="35"/>
    </row>
    <row r="74" spans="2:5" ht="15.5" x14ac:dyDescent="0.35">
      <c r="B74" s="37"/>
      <c r="C74" s="43"/>
      <c r="D74" s="37"/>
      <c r="E74" s="35"/>
    </row>
    <row r="75" spans="2:5" ht="15.5" x14ac:dyDescent="0.35">
      <c r="B75" s="37"/>
      <c r="C75" s="38"/>
      <c r="D75" s="38"/>
      <c r="E75" s="36"/>
    </row>
    <row r="76" spans="2:5" ht="15.5" x14ac:dyDescent="0.35">
      <c r="B76" s="37"/>
      <c r="C76" s="38"/>
      <c r="D76" s="38"/>
      <c r="E76" s="36"/>
    </row>
    <row r="77" spans="2:5" ht="15.5" x14ac:dyDescent="0.35">
      <c r="B77" s="49" t="s">
        <v>108</v>
      </c>
      <c r="C77" s="49"/>
      <c r="D77" s="49"/>
      <c r="E77" s="35"/>
    </row>
    <row r="78" spans="2:5" ht="15.5" x14ac:dyDescent="0.35">
      <c r="B78" s="49" t="s">
        <v>106</v>
      </c>
      <c r="C78" s="49"/>
      <c r="D78" s="49"/>
      <c r="E78" s="35"/>
    </row>
    <row r="79" spans="2:5" x14ac:dyDescent="0.35">
      <c r="B79" s="35"/>
      <c r="C79" s="35"/>
      <c r="D79" s="35"/>
      <c r="E79" s="35"/>
    </row>
    <row r="80" spans="2:5" x14ac:dyDescent="0.35">
      <c r="B80" s="35"/>
      <c r="C80" s="35"/>
      <c r="D80" s="35"/>
      <c r="E80" s="35"/>
    </row>
    <row r="81" spans="2:5" x14ac:dyDescent="0.35">
      <c r="E81" s="36"/>
    </row>
    <row r="82" spans="2:5" x14ac:dyDescent="0.35">
      <c r="E82" s="36"/>
    </row>
    <row r="83" spans="2:5" x14ac:dyDescent="0.35">
      <c r="B83" s="12"/>
      <c r="C83" s="12"/>
      <c r="D83" s="12"/>
      <c r="E83" s="12"/>
    </row>
    <row r="84" spans="2:5" x14ac:dyDescent="0.35">
      <c r="B84" s="12"/>
      <c r="C84" s="12"/>
      <c r="D84" s="12"/>
      <c r="E84" s="12"/>
    </row>
  </sheetData>
  <mergeCells count="4">
    <mergeCell ref="B71:D71"/>
    <mergeCell ref="B72:D72"/>
    <mergeCell ref="B77:D77"/>
    <mergeCell ref="B78:D78"/>
  </mergeCells>
  <pageMargins left="1.49" right="0.7" top="0.75" bottom="0.48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G95"/>
  <sheetViews>
    <sheetView showGridLines="0" view="pageBreakPreview" zoomScale="65" zoomScaleNormal="85" zoomScaleSheetLayoutView="65" workbookViewId="0">
      <pane xSplit="2" ySplit="6" topLeftCell="C7" activePane="bottomRight" state="frozen"/>
      <selection activeCell="H1" sqref="H1"/>
      <selection pane="topRight" activeCell="J1" sqref="J1"/>
      <selection pane="bottomLeft" activeCell="H5" sqref="H5"/>
      <selection pane="bottomRight" activeCell="C71" sqref="C71"/>
    </sheetView>
  </sheetViews>
  <sheetFormatPr defaultColWidth="10.90625" defaultRowHeight="14.5" x14ac:dyDescent="0.35"/>
  <cols>
    <col min="1" max="1" width="3.81640625" customWidth="1"/>
    <col min="2" max="2" width="88.6328125" customWidth="1"/>
    <col min="3" max="4" width="10.453125" customWidth="1"/>
  </cols>
  <sheetData>
    <row r="1" spans="2:4" ht="18" x14ac:dyDescent="0.4">
      <c r="B1" s="1" t="s">
        <v>2</v>
      </c>
    </row>
    <row r="2" spans="2:4" ht="15.5" x14ac:dyDescent="0.35">
      <c r="B2" s="2" t="s">
        <v>124</v>
      </c>
    </row>
    <row r="3" spans="2:4" ht="15.5" x14ac:dyDescent="0.35">
      <c r="B3" s="2" t="s">
        <v>120</v>
      </c>
    </row>
    <row r="4" spans="2:4" x14ac:dyDescent="0.35">
      <c r="B4" s="3" t="s">
        <v>104</v>
      </c>
    </row>
    <row r="5" spans="2:4" x14ac:dyDescent="0.35">
      <c r="B5" s="3"/>
    </row>
    <row r="6" spans="2:4" x14ac:dyDescent="0.35">
      <c r="B6" s="7"/>
      <c r="C6" s="45" t="s">
        <v>121</v>
      </c>
      <c r="D6" s="45">
        <v>2025</v>
      </c>
    </row>
    <row r="7" spans="2:4" x14ac:dyDescent="0.35">
      <c r="B7" s="21" t="s">
        <v>54</v>
      </c>
      <c r="C7" s="30">
        <f>SUM(C8:C12)</f>
        <v>60713.200000000004</v>
      </c>
      <c r="D7" s="30">
        <f>SUM(D8:D12)</f>
        <v>56426.9</v>
      </c>
    </row>
    <row r="8" spans="2:4" x14ac:dyDescent="0.35">
      <c r="B8" s="22" t="s">
        <v>55</v>
      </c>
      <c r="C8" s="17">
        <v>303.10000000000002</v>
      </c>
      <c r="D8" s="17">
        <v>164.3</v>
      </c>
    </row>
    <row r="9" spans="2:4" hidden="1" x14ac:dyDescent="0.35">
      <c r="B9" s="22" t="s">
        <v>56</v>
      </c>
      <c r="C9" s="17"/>
      <c r="D9" s="17">
        <v>0</v>
      </c>
    </row>
    <row r="10" spans="2:4" x14ac:dyDescent="0.35">
      <c r="B10" s="22" t="s">
        <v>57</v>
      </c>
      <c r="C10" s="17">
        <v>9709.7999999999993</v>
      </c>
      <c r="D10" s="17">
        <v>8389.2000000000007</v>
      </c>
    </row>
    <row r="11" spans="2:4" x14ac:dyDescent="0.35">
      <c r="B11" s="22" t="s">
        <v>58</v>
      </c>
      <c r="C11" s="17">
        <v>50700.3</v>
      </c>
      <c r="D11" s="17">
        <v>47873.4</v>
      </c>
    </row>
    <row r="12" spans="2:4" hidden="1" x14ac:dyDescent="0.35">
      <c r="B12" s="22" t="s">
        <v>59</v>
      </c>
      <c r="C12" s="17"/>
      <c r="D12" s="17">
        <v>0</v>
      </c>
    </row>
    <row r="13" spans="2:4" x14ac:dyDescent="0.35">
      <c r="B13" s="7"/>
      <c r="C13" s="17"/>
      <c r="D13" s="17"/>
    </row>
    <row r="14" spans="2:4" x14ac:dyDescent="0.35">
      <c r="B14" s="21" t="s">
        <v>60</v>
      </c>
      <c r="C14" s="30">
        <f>SUM(C15:C19)</f>
        <v>-16497.599999999999</v>
      </c>
      <c r="D14" s="30">
        <f>SUM(D15:D19)</f>
        <v>-15428.2</v>
      </c>
    </row>
    <row r="15" spans="2:4" x14ac:dyDescent="0.35">
      <c r="B15" s="22" t="s">
        <v>27</v>
      </c>
      <c r="C15" s="17">
        <v>-13179.5</v>
      </c>
      <c r="D15" s="17">
        <v>-11133.9</v>
      </c>
    </row>
    <row r="16" spans="2:4" hidden="1" x14ac:dyDescent="0.35">
      <c r="B16" s="22" t="s">
        <v>61</v>
      </c>
      <c r="C16" s="17"/>
      <c r="D16" s="17"/>
    </row>
    <row r="17" spans="2:4" x14ac:dyDescent="0.35">
      <c r="B17" s="22" t="s">
        <v>30</v>
      </c>
      <c r="C17" s="17">
        <v>-1289.3</v>
      </c>
      <c r="D17" s="17">
        <v>-1470.2</v>
      </c>
    </row>
    <row r="18" spans="2:4" x14ac:dyDescent="0.35">
      <c r="B18" s="22" t="s">
        <v>29</v>
      </c>
      <c r="C18" s="17">
        <v>-1990.5</v>
      </c>
      <c r="D18" s="17">
        <v>-2785</v>
      </c>
    </row>
    <row r="19" spans="2:4" x14ac:dyDescent="0.35">
      <c r="B19" s="22" t="s">
        <v>62</v>
      </c>
      <c r="C19" s="17">
        <v>-38.299999999999997</v>
      </c>
      <c r="D19" s="17">
        <v>-39.1</v>
      </c>
    </row>
    <row r="20" spans="2:4" x14ac:dyDescent="0.35">
      <c r="B20" s="7"/>
      <c r="C20" s="17"/>
      <c r="D20" s="17"/>
    </row>
    <row r="21" spans="2:4" x14ac:dyDescent="0.35">
      <c r="B21" s="9" t="s">
        <v>63</v>
      </c>
      <c r="C21" s="16">
        <f>C7+C14</f>
        <v>44215.600000000006</v>
      </c>
      <c r="D21" s="16">
        <f>D7+D14</f>
        <v>40998.699999999997</v>
      </c>
    </row>
    <row r="22" spans="2:4" x14ac:dyDescent="0.35">
      <c r="B22" s="7"/>
      <c r="C22" s="17"/>
      <c r="D22" s="17"/>
    </row>
    <row r="23" spans="2:4" hidden="1" x14ac:dyDescent="0.35">
      <c r="B23" s="22" t="s">
        <v>64</v>
      </c>
      <c r="C23" s="17"/>
      <c r="D23" s="17">
        <v>0</v>
      </c>
    </row>
    <row r="24" spans="2:4" x14ac:dyDescent="0.35">
      <c r="B24" s="22" t="s">
        <v>115</v>
      </c>
      <c r="C24" s="17">
        <v>-201.4</v>
      </c>
      <c r="D24" s="17">
        <v>-65.2</v>
      </c>
    </row>
    <row r="25" spans="2:4" x14ac:dyDescent="0.35">
      <c r="B25" s="22" t="s">
        <v>116</v>
      </c>
      <c r="C25" s="17">
        <v>-6518</v>
      </c>
      <c r="D25" s="17">
        <v>-11144.2</v>
      </c>
    </row>
    <row r="26" spans="2:4" hidden="1" x14ac:dyDescent="0.35">
      <c r="B26" s="22" t="s">
        <v>65</v>
      </c>
      <c r="C26" s="17"/>
      <c r="D26" s="17">
        <v>0</v>
      </c>
    </row>
    <row r="27" spans="2:4" hidden="1" x14ac:dyDescent="0.35">
      <c r="B27" s="22" t="s">
        <v>66</v>
      </c>
      <c r="C27" s="17"/>
      <c r="D27" s="17">
        <v>0</v>
      </c>
    </row>
    <row r="28" spans="2:4" hidden="1" x14ac:dyDescent="0.35">
      <c r="B28" s="22" t="s">
        <v>67</v>
      </c>
      <c r="C28" s="17"/>
      <c r="D28" s="17">
        <v>0</v>
      </c>
    </row>
    <row r="29" spans="2:4" x14ac:dyDescent="0.35">
      <c r="B29" s="8" t="s">
        <v>68</v>
      </c>
      <c r="C29" s="16">
        <f>C21+SUM(C23:C28)</f>
        <v>37496.200000000004</v>
      </c>
      <c r="D29" s="16">
        <f>D21+SUM(D23:D28)</f>
        <v>29789.299999999996</v>
      </c>
    </row>
    <row r="30" spans="2:4" x14ac:dyDescent="0.35">
      <c r="B30" s="7"/>
      <c r="C30" s="17"/>
      <c r="D30" s="17"/>
    </row>
    <row r="31" spans="2:4" x14ac:dyDescent="0.35">
      <c r="B31" s="22" t="s">
        <v>69</v>
      </c>
      <c r="C31" s="17">
        <v>5336.9</v>
      </c>
      <c r="D31" s="17">
        <v>4787.1000000000004</v>
      </c>
    </row>
    <row r="32" spans="2:4" x14ac:dyDescent="0.35">
      <c r="B32" s="22" t="s">
        <v>70</v>
      </c>
      <c r="C32" s="17">
        <v>-4832.6000000000004</v>
      </c>
      <c r="D32" s="17">
        <v>-3996.4</v>
      </c>
    </row>
    <row r="33" spans="2:4" x14ac:dyDescent="0.35">
      <c r="B33" s="23" t="s">
        <v>71</v>
      </c>
      <c r="C33" s="30">
        <f>SUM(C31:C32)</f>
        <v>504.29999999999927</v>
      </c>
      <c r="D33" s="30">
        <f>SUM(D31:D32)</f>
        <v>790.70000000000027</v>
      </c>
    </row>
    <row r="34" spans="2:4" x14ac:dyDescent="0.35">
      <c r="B34" s="7"/>
      <c r="C34" s="17"/>
      <c r="D34" s="17"/>
    </row>
    <row r="35" spans="2:4" hidden="1" x14ac:dyDescent="0.35">
      <c r="B35" s="22" t="s">
        <v>72</v>
      </c>
      <c r="C35" s="17"/>
      <c r="D35" s="17">
        <v>0</v>
      </c>
    </row>
    <row r="36" spans="2:4" x14ac:dyDescent="0.35">
      <c r="B36" s="22" t="s">
        <v>117</v>
      </c>
      <c r="C36" s="17">
        <v>9801.7999999999993</v>
      </c>
      <c r="D36" s="17">
        <v>656.3</v>
      </c>
    </row>
    <row r="37" spans="2:4" x14ac:dyDescent="0.35">
      <c r="B37" s="22" t="s">
        <v>118</v>
      </c>
      <c r="C37" s="17">
        <v>212</v>
      </c>
      <c r="D37" s="17">
        <v>153.5</v>
      </c>
    </row>
    <row r="38" spans="2:4" x14ac:dyDescent="0.35">
      <c r="B38" s="22" t="s">
        <v>119</v>
      </c>
      <c r="C38" s="17">
        <v>2537</v>
      </c>
      <c r="D38" s="17">
        <v>2143.5</v>
      </c>
    </row>
    <row r="39" spans="2:4" x14ac:dyDescent="0.35">
      <c r="B39" s="8" t="s">
        <v>73</v>
      </c>
      <c r="C39" s="16">
        <f>C29+C33+SUM(C35:C38)</f>
        <v>50551.3</v>
      </c>
      <c r="D39" s="16">
        <f>D29+D33+SUM(D35:D38)</f>
        <v>33533.299999999996</v>
      </c>
    </row>
    <row r="40" spans="2:4" x14ac:dyDescent="0.35">
      <c r="B40" s="7"/>
      <c r="C40" s="17"/>
      <c r="D40" s="17"/>
    </row>
    <row r="41" spans="2:4" x14ac:dyDescent="0.35">
      <c r="B41" s="21" t="s">
        <v>74</v>
      </c>
      <c r="C41" s="30">
        <f>SUM(C42:C45)</f>
        <v>-25263.4</v>
      </c>
      <c r="D41" s="30">
        <f>SUM(D42:D45)</f>
        <v>-23715.299999999996</v>
      </c>
    </row>
    <row r="42" spans="2:4" x14ac:dyDescent="0.35">
      <c r="B42" s="22" t="s">
        <v>75</v>
      </c>
      <c r="C42" s="17">
        <v>-12650.8</v>
      </c>
      <c r="D42" s="17">
        <v>-12102.3</v>
      </c>
    </row>
    <row r="43" spans="2:4" x14ac:dyDescent="0.35">
      <c r="B43" s="22" t="s">
        <v>76</v>
      </c>
      <c r="C43" s="17">
        <v>-8024.1</v>
      </c>
      <c r="D43" s="17">
        <v>-7253.8</v>
      </c>
    </row>
    <row r="44" spans="2:4" x14ac:dyDescent="0.35">
      <c r="B44" s="22" t="s">
        <v>77</v>
      </c>
      <c r="C44" s="17">
        <v>-4473.5</v>
      </c>
      <c r="D44" s="17">
        <v>-4187.6000000000004</v>
      </c>
    </row>
    <row r="45" spans="2:4" x14ac:dyDescent="0.35">
      <c r="B45" s="22" t="s">
        <v>78</v>
      </c>
      <c r="C45" s="17">
        <v>-115</v>
      </c>
      <c r="D45" s="17">
        <v>-171.6</v>
      </c>
    </row>
    <row r="46" spans="2:4" x14ac:dyDescent="0.35">
      <c r="B46" s="7"/>
      <c r="C46" s="17"/>
      <c r="D46" s="17"/>
    </row>
    <row r="47" spans="2:4" x14ac:dyDescent="0.35">
      <c r="B47" s="9" t="s">
        <v>79</v>
      </c>
      <c r="C47" s="16">
        <f>C39+C41</f>
        <v>25287.9</v>
      </c>
      <c r="D47" s="16">
        <f>D39+D41</f>
        <v>9818</v>
      </c>
    </row>
    <row r="48" spans="2:4" x14ac:dyDescent="0.35">
      <c r="B48" s="24" t="s">
        <v>80</v>
      </c>
      <c r="C48" s="30">
        <v>-4112.3999999999996</v>
      </c>
      <c r="D48" s="30">
        <v>-1984.5</v>
      </c>
    </row>
    <row r="49" spans="2:4" x14ac:dyDescent="0.35">
      <c r="B49" s="31" t="s">
        <v>81</v>
      </c>
      <c r="C49" s="32">
        <f>SUM(C47:C48)</f>
        <v>21175.5</v>
      </c>
      <c r="D49" s="32">
        <f>SUM(D47:D48)</f>
        <v>7833.5</v>
      </c>
    </row>
    <row r="50" spans="2:4" x14ac:dyDescent="0.35">
      <c r="B50" s="7"/>
      <c r="C50" s="17"/>
      <c r="D50" s="17"/>
    </row>
    <row r="51" spans="2:4" x14ac:dyDescent="0.35">
      <c r="B51" s="25" t="s">
        <v>82</v>
      </c>
      <c r="C51" s="16">
        <f>C52+C60</f>
        <v>0</v>
      </c>
      <c r="D51" s="16">
        <f>D52+D60</f>
        <v>0</v>
      </c>
    </row>
    <row r="52" spans="2:4" x14ac:dyDescent="0.35">
      <c r="B52" s="26" t="s">
        <v>83</v>
      </c>
      <c r="C52" s="30">
        <f>SUM(C53:C58)</f>
        <v>0</v>
      </c>
      <c r="D52" s="30">
        <f>SUM(D53:D58)</f>
        <v>0</v>
      </c>
    </row>
    <row r="53" spans="2:4" hidden="1" x14ac:dyDescent="0.35">
      <c r="B53" s="27" t="s">
        <v>84</v>
      </c>
      <c r="C53" s="17"/>
      <c r="D53" s="17">
        <v>0</v>
      </c>
    </row>
    <row r="54" spans="2:4" hidden="1" x14ac:dyDescent="0.35">
      <c r="B54" s="27" t="s">
        <v>85</v>
      </c>
      <c r="C54" s="17"/>
      <c r="D54" s="17">
        <v>0</v>
      </c>
    </row>
    <row r="55" spans="2:4" hidden="1" x14ac:dyDescent="0.35">
      <c r="B55" s="27" t="s">
        <v>86</v>
      </c>
      <c r="C55" s="17"/>
      <c r="D55" s="17">
        <v>0</v>
      </c>
    </row>
    <row r="56" spans="2:4" hidden="1" x14ac:dyDescent="0.35">
      <c r="B56" s="27" t="s">
        <v>87</v>
      </c>
      <c r="C56" s="17"/>
      <c r="D56" s="17">
        <v>0</v>
      </c>
    </row>
    <row r="57" spans="2:4" hidden="1" x14ac:dyDescent="0.35">
      <c r="B57" s="27" t="s">
        <v>88</v>
      </c>
      <c r="C57" s="17"/>
      <c r="D57" s="17">
        <v>0</v>
      </c>
    </row>
    <row r="58" spans="2:4" hidden="1" x14ac:dyDescent="0.35">
      <c r="B58" s="27" t="s">
        <v>89</v>
      </c>
      <c r="C58" s="17"/>
      <c r="D58" s="17">
        <v>0</v>
      </c>
    </row>
    <row r="59" spans="2:4" x14ac:dyDescent="0.35">
      <c r="B59" s="7"/>
      <c r="C59" s="17"/>
      <c r="D59" s="17"/>
    </row>
    <row r="60" spans="2:4" x14ac:dyDescent="0.35">
      <c r="B60" s="26" t="s">
        <v>90</v>
      </c>
      <c r="C60" s="30">
        <f>SUM(C61:C69)</f>
        <v>0</v>
      </c>
      <c r="D60" s="30">
        <f>SUM(D61:D69)</f>
        <v>0</v>
      </c>
    </row>
    <row r="61" spans="2:4" hidden="1" x14ac:dyDescent="0.35">
      <c r="B61" s="27" t="s">
        <v>91</v>
      </c>
      <c r="C61" s="17"/>
      <c r="D61" s="17">
        <v>0</v>
      </c>
    </row>
    <row r="62" spans="2:4" hidden="1" x14ac:dyDescent="0.35">
      <c r="B62" s="27" t="s">
        <v>92</v>
      </c>
      <c r="C62" s="17"/>
      <c r="D62" s="17">
        <v>0</v>
      </c>
    </row>
    <row r="63" spans="2:4" hidden="1" x14ac:dyDescent="0.35">
      <c r="B63" s="27" t="s">
        <v>93</v>
      </c>
      <c r="C63" s="17"/>
      <c r="D63" s="17">
        <v>0</v>
      </c>
    </row>
    <row r="64" spans="2:4" hidden="1" x14ac:dyDescent="0.35">
      <c r="B64" s="27" t="s">
        <v>86</v>
      </c>
      <c r="C64" s="17"/>
      <c r="D64" s="17">
        <v>0</v>
      </c>
    </row>
    <row r="65" spans="2:7" hidden="1" x14ac:dyDescent="0.35">
      <c r="B65" s="27" t="s">
        <v>94</v>
      </c>
      <c r="C65" s="17"/>
      <c r="D65" s="17">
        <v>0</v>
      </c>
    </row>
    <row r="66" spans="2:7" hidden="1" x14ac:dyDescent="0.35">
      <c r="B66" s="27" t="s">
        <v>87</v>
      </c>
      <c r="C66" s="17"/>
      <c r="D66" s="17">
        <v>0</v>
      </c>
    </row>
    <row r="67" spans="2:7" hidden="1" x14ac:dyDescent="0.35">
      <c r="B67" s="27" t="s">
        <v>95</v>
      </c>
      <c r="C67" s="17"/>
      <c r="D67" s="17">
        <v>0</v>
      </c>
    </row>
    <row r="68" spans="2:7" hidden="1" x14ac:dyDescent="0.35">
      <c r="B68" s="27" t="s">
        <v>96</v>
      </c>
      <c r="C68" s="17"/>
      <c r="D68" s="17">
        <v>0</v>
      </c>
    </row>
    <row r="69" spans="2:7" hidden="1" x14ac:dyDescent="0.35">
      <c r="B69" s="27" t="s">
        <v>97</v>
      </c>
      <c r="C69" s="17"/>
      <c r="D69" s="17">
        <v>0</v>
      </c>
    </row>
    <row r="70" spans="2:7" x14ac:dyDescent="0.35">
      <c r="B70" s="7"/>
      <c r="C70" s="17"/>
      <c r="D70" s="17"/>
    </row>
    <row r="71" spans="2:7" x14ac:dyDescent="0.35">
      <c r="B71" s="31" t="s">
        <v>98</v>
      </c>
      <c r="C71" s="32">
        <f>C49+C51</f>
        <v>21175.5</v>
      </c>
      <c r="D71" s="32">
        <f>D49+D51</f>
        <v>7833.5</v>
      </c>
      <c r="G71" s="17"/>
    </row>
    <row r="72" spans="2:7" x14ac:dyDescent="0.35">
      <c r="B72" s="7"/>
      <c r="C72" s="4"/>
      <c r="D72" s="4"/>
    </row>
    <row r="73" spans="2:7" ht="28.5" x14ac:dyDescent="0.35">
      <c r="B73" s="28" t="s">
        <v>99</v>
      </c>
      <c r="C73" s="4"/>
      <c r="D73" s="4"/>
    </row>
    <row r="74" spans="2:7" x14ac:dyDescent="0.35">
      <c r="B74" s="29" t="s">
        <v>100</v>
      </c>
      <c r="C74" s="47">
        <v>0.1</v>
      </c>
      <c r="D74" s="47">
        <v>0.04</v>
      </c>
    </row>
    <row r="75" spans="2:7" x14ac:dyDescent="0.35">
      <c r="B75" s="29" t="s">
        <v>101</v>
      </c>
      <c r="C75" s="47">
        <v>0.1</v>
      </c>
      <c r="D75" s="47">
        <v>0.04</v>
      </c>
    </row>
    <row r="76" spans="2:7" x14ac:dyDescent="0.35">
      <c r="B76" s="7"/>
      <c r="C76" s="47"/>
      <c r="D76" s="47"/>
    </row>
    <row r="77" spans="2:7" ht="28.5" x14ac:dyDescent="0.35">
      <c r="B77" s="28" t="s">
        <v>102</v>
      </c>
      <c r="C77" s="47"/>
      <c r="D77" s="47"/>
    </row>
    <row r="78" spans="2:7" x14ac:dyDescent="0.35">
      <c r="B78" s="29" t="s">
        <v>100</v>
      </c>
      <c r="C78" s="47">
        <v>0</v>
      </c>
      <c r="D78" s="47">
        <v>0</v>
      </c>
    </row>
    <row r="79" spans="2:7" x14ac:dyDescent="0.35">
      <c r="B79" s="29" t="s">
        <v>101</v>
      </c>
      <c r="C79" s="47">
        <v>0</v>
      </c>
      <c r="D79" s="47">
        <v>0</v>
      </c>
    </row>
    <row r="80" spans="2:7" x14ac:dyDescent="0.35">
      <c r="B80" s="35" t="s">
        <v>105</v>
      </c>
      <c r="C80" s="12"/>
      <c r="D80" s="12"/>
    </row>
    <row r="81" spans="2:4" x14ac:dyDescent="0.35">
      <c r="B81" s="12"/>
      <c r="C81" s="12"/>
      <c r="D81" s="12"/>
    </row>
    <row r="82" spans="2:4" x14ac:dyDescent="0.35">
      <c r="B82" s="12"/>
      <c r="C82" s="12"/>
      <c r="D82" s="12"/>
    </row>
    <row r="83" spans="2:4" x14ac:dyDescent="0.35">
      <c r="B83" s="12"/>
      <c r="C83" s="12"/>
      <c r="D83" s="12"/>
    </row>
    <row r="84" spans="2:4" x14ac:dyDescent="0.35">
      <c r="B84" s="12"/>
      <c r="C84" s="35"/>
      <c r="D84" s="35"/>
    </row>
    <row r="85" spans="2:4" x14ac:dyDescent="0.35">
      <c r="B85" s="35"/>
      <c r="C85" s="35"/>
      <c r="D85" s="35"/>
    </row>
    <row r="86" spans="2:4" ht="17" x14ac:dyDescent="0.4">
      <c r="B86" s="50" t="s">
        <v>110</v>
      </c>
      <c r="C86" s="50"/>
      <c r="D86" s="50"/>
    </row>
    <row r="87" spans="2:4" ht="17" x14ac:dyDescent="0.4">
      <c r="B87" s="50" t="s">
        <v>111</v>
      </c>
      <c r="C87" s="50"/>
      <c r="D87" s="50"/>
    </row>
    <row r="88" spans="2:4" ht="17" x14ac:dyDescent="0.4">
      <c r="B88" s="39"/>
      <c r="C88" s="44"/>
      <c r="D88" s="39"/>
    </row>
    <row r="89" spans="2:4" ht="17" x14ac:dyDescent="0.4">
      <c r="B89" s="39"/>
      <c r="C89" s="44"/>
      <c r="D89" s="39"/>
    </row>
    <row r="90" spans="2:4" ht="17" x14ac:dyDescent="0.4">
      <c r="B90" s="40"/>
      <c r="C90" s="40"/>
      <c r="D90" s="40"/>
    </row>
    <row r="91" spans="2:4" ht="17" x14ac:dyDescent="0.4">
      <c r="B91" s="40"/>
      <c r="C91" s="40"/>
      <c r="D91" s="40"/>
    </row>
    <row r="92" spans="2:4" ht="17" x14ac:dyDescent="0.4">
      <c r="B92" s="41"/>
      <c r="C92" s="42"/>
      <c r="D92" s="42"/>
    </row>
    <row r="93" spans="2:4" ht="17" x14ac:dyDescent="0.4">
      <c r="B93" s="41"/>
      <c r="C93" s="42"/>
      <c r="D93" s="42"/>
    </row>
    <row r="94" spans="2:4" ht="17" x14ac:dyDescent="0.4">
      <c r="B94" s="51" t="s">
        <v>109</v>
      </c>
      <c r="C94" s="51"/>
      <c r="D94" s="51"/>
    </row>
    <row r="95" spans="2:4" ht="17" x14ac:dyDescent="0.4">
      <c r="B95" s="51" t="s">
        <v>106</v>
      </c>
      <c r="C95" s="51"/>
      <c r="D95" s="51"/>
    </row>
  </sheetData>
  <mergeCells count="4">
    <mergeCell ref="B86:D86"/>
    <mergeCell ref="B87:D87"/>
    <mergeCell ref="B94:D94"/>
    <mergeCell ref="B95:D95"/>
  </mergeCells>
  <pageMargins left="1.5" right="0.7" top="0.56999999999999995" bottom="0.48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2024-02-14T22:31:26Z</cp:lastPrinted>
  <dcterms:created xsi:type="dcterms:W3CDTF">2024-01-31T20:23:18Z</dcterms:created>
  <dcterms:modified xsi:type="dcterms:W3CDTF">2026-03-06T21:49:39Z</dcterms:modified>
</cp:coreProperties>
</file>