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crecersv-my.sharepoint.com/personal/cgalindo_crecer_com_sv/Documents/Escritorio/"/>
    </mc:Choice>
  </mc:AlternateContent>
  <xr:revisionPtr revIDLastSave="2" documentId="8_{2617817A-0D6F-403C-9148-D1E91E1D29F3}" xr6:coauthVersionLast="47" xr6:coauthVersionMax="47" xr10:uidLastSave="{7D0AA27C-4331-4B6A-B2F8-78D9104A2535}"/>
  <bookViews>
    <workbookView xWindow="-110" yWindow="-110" windowWidth="19420" windowHeight="11500" xr2:uid="{332C87AA-F846-45A7-B9D1-67C4A52B9D15}"/>
  </bookViews>
  <sheets>
    <sheet name="Balance General" sheetId="1" r:id="rId1"/>
    <sheet name="Estado de Resultados" sheetId="2" r:id="rId2"/>
  </sheets>
  <definedNames>
    <definedName name="_xlnm.Print_Area" localSheetId="0">'Balance General'!$A$1:$J$56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F36" i="2"/>
  <c r="H29" i="2"/>
  <c r="F29" i="2"/>
  <c r="H24" i="2"/>
  <c r="F24" i="2"/>
  <c r="H16" i="2"/>
  <c r="F16" i="2"/>
  <c r="H10" i="2"/>
  <c r="H18" i="2" s="1"/>
  <c r="F10" i="2"/>
  <c r="F18" i="2" s="1"/>
  <c r="H41" i="1"/>
  <c r="F41" i="1"/>
  <c r="H33" i="1"/>
  <c r="F33" i="1"/>
  <c r="H29" i="1"/>
  <c r="H34" i="1" s="1"/>
  <c r="F29" i="1"/>
  <c r="F34" i="1" s="1"/>
  <c r="F22" i="1"/>
  <c r="H21" i="1"/>
  <c r="H22" i="1" s="1"/>
  <c r="F21" i="1"/>
  <c r="H14" i="1"/>
  <c r="F14" i="1"/>
  <c r="F38" i="2" l="1"/>
  <c r="F41" i="2" s="1"/>
  <c r="F45" i="2" s="1"/>
  <c r="F47" i="2" s="1"/>
  <c r="H38" i="2"/>
  <c r="H41" i="2" s="1"/>
  <c r="H45" i="2" s="1"/>
  <c r="H47" i="2" s="1"/>
  <c r="F42" i="1"/>
</calcChain>
</file>

<file path=xl/sharedStrings.xml><?xml version="1.0" encoding="utf-8"?>
<sst xmlns="http://schemas.openxmlformats.org/spreadsheetml/2006/main" count="109" uniqueCount="70">
  <si>
    <t>ADMINISTRADORA DE FONDOS DE PENSIONES CRECER. S.A</t>
  </si>
  <si>
    <t>BALANCE GENERAL AL 31 DE MARZO DE 2026 Y 31 DE DICIEMBRE DE 2025</t>
  </si>
  <si>
    <t>(Expresados en dólares de los Estados Unidos de América)</t>
  </si>
  <si>
    <t xml:space="preserve">ACTIVOS                                                               </t>
  </si>
  <si>
    <t xml:space="preserve">ACTIVOS CORRIENTES                                                    </t>
  </si>
  <si>
    <t xml:space="preserve">DISPONIBLE                                                            </t>
  </si>
  <si>
    <t>$</t>
  </si>
  <si>
    <t xml:space="preserve">INVERSIONES FINANCIERAS                                               </t>
  </si>
  <si>
    <t xml:space="preserve">CUENTAS Y DOCUMENTOS POR COBRAR NETO DE PROVISIONES                   </t>
  </si>
  <si>
    <t xml:space="preserve">GASTOS PAGADOS POR ANTICIPADO                                         </t>
  </si>
  <si>
    <t xml:space="preserve">TOTAL ACTIVO CORRIENTE                                                </t>
  </si>
  <si>
    <t xml:space="preserve">ACTIVOS NO CORRIENTES                                                 </t>
  </si>
  <si>
    <t xml:space="preserve">INVERSIONES EN CUOTAS DEL FONDO DE PENSIONES                          </t>
  </si>
  <si>
    <t xml:space="preserve">PROPIEDAD, PLANTA Y EQUIPO (NETO)                                     </t>
  </si>
  <si>
    <t xml:space="preserve">OTROS ACTIVOS E INTANGIBLES (NETO)                                    </t>
  </si>
  <si>
    <t xml:space="preserve">ACTIVO POR IMPUESTO DIFERIDO                                          </t>
  </si>
  <si>
    <t xml:space="preserve">TOTAL ACTIVO NO CORRIENTE                                             </t>
  </si>
  <si>
    <t xml:space="preserve">TOTAL DE ACTIVOS                                                      </t>
  </si>
  <si>
    <t xml:space="preserve">PASIVO Y PATRIMONIO                                                   </t>
  </si>
  <si>
    <t xml:space="preserve">PASIVOS CORRIENTES                                                    </t>
  </si>
  <si>
    <t xml:space="preserve">CUENTAS Y DOCUMENTOS POR PAGAR                                        </t>
  </si>
  <si>
    <t xml:space="preserve">OBLIGACIONES POR IMPUESTOS Y CONTRIBUCIONES                           </t>
  </si>
  <si>
    <t xml:space="preserve">TOTAL PASIVO CORRIENTE                                                </t>
  </si>
  <si>
    <t xml:space="preserve">PASIVOS NO CORRIENTES                                                 </t>
  </si>
  <si>
    <t xml:space="preserve">PROVISIONES                                                           </t>
  </si>
  <si>
    <t xml:space="preserve">TOTAL PASIVO NO CORRIENTE                                             </t>
  </si>
  <si>
    <t xml:space="preserve">TOTAL DE PASIVOS                                                      </t>
  </si>
  <si>
    <t xml:space="preserve">PATRIMONIO                                                            </t>
  </si>
  <si>
    <t xml:space="preserve">CAPITAL SOCIAL PAGADO                                                 </t>
  </si>
  <si>
    <t xml:space="preserve">RESERVAS DE CAPITAL                                                   </t>
  </si>
  <si>
    <t xml:space="preserve">REVALUACION                                                           </t>
  </si>
  <si>
    <t xml:space="preserve">RESULTADOS DEL PRESENTE EJERCICIO                                     </t>
  </si>
  <si>
    <t xml:space="preserve">TOTAL PATRIMONIO                                                      </t>
  </si>
  <si>
    <t xml:space="preserve">TOTAL PASIVO Y PATRIMONIO                                             </t>
  </si>
  <si>
    <t xml:space="preserve">CUENTAS CONTINGENTES Y COMPROMISOS                                    </t>
  </si>
  <si>
    <t xml:space="preserve">CUENTAS DE CONTROL                                                    </t>
  </si>
  <si>
    <t>EDUARDO ALFREDO SANCHEZ CORNEJO</t>
  </si>
  <si>
    <t>LUIS GERARDO MAGAÑA ESTRADA</t>
  </si>
  <si>
    <t>GERMAN ENRIQUE BARRERA</t>
  </si>
  <si>
    <t>APODERADO ESPECIAL DE ADMINISTRACIÓN</t>
  </si>
  <si>
    <t>DIRECTOR FINANCIERO</t>
  </si>
  <si>
    <t>CONTADOR GENERAL</t>
  </si>
  <si>
    <t>ESTADO DE RESULTADOS DEL 1 DE ENERO AL 31 DE MARZO</t>
  </si>
  <si>
    <t>INGRESOS POR ADMINISTRACIÓN DE FONDOS</t>
  </si>
  <si>
    <t>INGRESOS POR COMISIONES POR ADMINISTRACIÓN DE FONDOS</t>
  </si>
  <si>
    <t xml:space="preserve">                                                                      </t>
  </si>
  <si>
    <t>GASTOS POR ADMINISTRACIÓN DE FONDOS DE PENSIONES</t>
  </si>
  <si>
    <t xml:space="preserve">PRIMAS DE SEGUROS                                                     </t>
  </si>
  <si>
    <t xml:space="preserve">SUELDOS, COMISIONES Y PRESTACIONES A AGENTES DE SERVICIOS PREV.       </t>
  </si>
  <si>
    <t xml:space="preserve">OTROS COSTOS DIRECTOS POR ADMINISTRACIÓN DE FONDOS                    </t>
  </si>
  <si>
    <t xml:space="preserve">UTILIDAD BRUTA                                                        </t>
  </si>
  <si>
    <t xml:space="preserve">OPERACION                                                             </t>
  </si>
  <si>
    <t xml:space="preserve">GASTOS DE PERSONAL Y ADMINISTRATIVOS                                  </t>
  </si>
  <si>
    <t xml:space="preserve">DEPRECIACION AMORTIZACION Y DESVALORIZACION DE ACTIVOS                </t>
  </si>
  <si>
    <t xml:space="preserve">PROV. P/INCOBRABILIDAD DE CTAS. Y DOCUMENTOS POR COBRAR               </t>
  </si>
  <si>
    <t>-</t>
  </si>
  <si>
    <t xml:space="preserve">FINANCIEROS                                                           </t>
  </si>
  <si>
    <t xml:space="preserve">GASTOS FINANCIEROS                                                    </t>
  </si>
  <si>
    <t xml:space="preserve">INGRESOS FINANCIEROS                                                  </t>
  </si>
  <si>
    <t xml:space="preserve">OTROS                                                                 </t>
  </si>
  <si>
    <t xml:space="preserve">OTROS GASTOS                                                          </t>
  </si>
  <si>
    <t xml:space="preserve">OTROS INGRESOS                                                        </t>
  </si>
  <si>
    <t xml:space="preserve">GASTOS DE EJERCICIOS ANTERIORES                                       </t>
  </si>
  <si>
    <t xml:space="preserve">INGRESOS DE EJERCICIOS ANTERIORES                                     </t>
  </si>
  <si>
    <t xml:space="preserve">UTILIDAD DE OPERACION                                                 </t>
  </si>
  <si>
    <t xml:space="preserve">IMPUESTO SOBRE LA RENTA                                               </t>
  </si>
  <si>
    <t xml:space="preserve">UTILIDAD DE LAS ACTIVIDADES ORDINARIAS                                </t>
  </si>
  <si>
    <t xml:space="preserve">INGRESOS EXTRAORDINARIOS                                              </t>
  </si>
  <si>
    <t xml:space="preserve">UTILIDAD NETA DEL EJERCICIO                                           </t>
  </si>
  <si>
    <t>UTILIDAD POR 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</si>
</sst>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3" borderId="0" xfId="0" applyFont="1" applyFill="1"/>
    <xf numFmtId="49" fontId="3" fillId="3" borderId="0" xfId="0" applyNumberFormat="1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38" fontId="3" fillId="3" borderId="0" xfId="0" applyNumberFormat="1" applyFont="1" applyFill="1"/>
    <xf numFmtId="49" fontId="2" fillId="3" borderId="0" xfId="0" applyNumberFormat="1" applyFont="1" applyFill="1" applyAlignment="1">
      <alignment horizontal="left"/>
    </xf>
    <xf numFmtId="38" fontId="2" fillId="3" borderId="0" xfId="0" applyNumberFormat="1" applyFont="1" applyFill="1"/>
    <xf numFmtId="38" fontId="3" fillId="3" borderId="1" xfId="0" applyNumberFormat="1" applyFont="1" applyFill="1" applyBorder="1"/>
    <xf numFmtId="38" fontId="2" fillId="3" borderId="2" xfId="0" applyNumberFormat="1" applyFont="1" applyFill="1" applyBorder="1"/>
    <xf numFmtId="38" fontId="2" fillId="3" borderId="3" xfId="0" applyNumberFormat="1" applyFont="1" applyFill="1" applyBorder="1"/>
    <xf numFmtId="38" fontId="2" fillId="3" borderId="4" xfId="0" applyNumberFormat="1" applyFont="1" applyFill="1" applyBorder="1"/>
    <xf numFmtId="37" fontId="3" fillId="3" borderId="0" xfId="0" applyNumberFormat="1" applyFont="1" applyFill="1"/>
    <xf numFmtId="38" fontId="2" fillId="3" borderId="5" xfId="0" applyNumberFormat="1" applyFont="1" applyFill="1" applyBorder="1"/>
    <xf numFmtId="49" fontId="3" fillId="3" borderId="1" xfId="0" applyNumberFormat="1" applyFont="1" applyFill="1" applyBorder="1"/>
    <xf numFmtId="49" fontId="5" fillId="3" borderId="0" xfId="0" applyNumberFormat="1" applyFont="1" applyFill="1"/>
    <xf numFmtId="49" fontId="6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49" fontId="5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/>
    </xf>
    <xf numFmtId="49" fontId="1" fillId="3" borderId="0" xfId="0" applyNumberFormat="1" applyFont="1" applyFill="1"/>
    <xf numFmtId="0" fontId="1" fillId="3" borderId="0" xfId="0" applyFont="1" applyFill="1" applyAlignment="1">
      <alignment horizontal="right"/>
    </xf>
    <xf numFmtId="38" fontId="1" fillId="3" borderId="0" xfId="0" applyNumberFormat="1" applyFont="1" applyFill="1"/>
    <xf numFmtId="0" fontId="1" fillId="2" borderId="0" xfId="0" applyFont="1" applyFill="1"/>
    <xf numFmtId="38" fontId="3" fillId="3" borderId="0" xfId="0" applyNumberFormat="1" applyFont="1" applyFill="1" applyAlignment="1">
      <alignment horizontal="right"/>
    </xf>
    <xf numFmtId="38" fontId="2" fillId="3" borderId="0" xfId="0" applyNumberFormat="1" applyFont="1" applyFill="1" applyAlignment="1">
      <alignment horizontal="right"/>
    </xf>
    <xf numFmtId="38" fontId="3" fillId="3" borderId="1" xfId="0" applyNumberFormat="1" applyFont="1" applyFill="1" applyBorder="1" applyAlignment="1">
      <alignment horizontal="right"/>
    </xf>
    <xf numFmtId="38" fontId="2" fillId="3" borderId="2" xfId="0" applyNumberFormat="1" applyFont="1" applyFill="1" applyBorder="1" applyAlignment="1">
      <alignment horizontal="right"/>
    </xf>
    <xf numFmtId="37" fontId="3" fillId="3" borderId="0" xfId="0" applyNumberFormat="1" applyFont="1" applyFill="1" applyAlignment="1">
      <alignment horizontal="right"/>
    </xf>
    <xf numFmtId="37" fontId="2" fillId="3" borderId="0" xfId="0" applyNumberFormat="1" applyFont="1" applyFill="1" applyAlignment="1">
      <alignment horizontal="right"/>
    </xf>
    <xf numFmtId="37" fontId="3" fillId="3" borderId="1" xfId="0" applyNumberFormat="1" applyFont="1" applyFill="1" applyBorder="1" applyAlignment="1">
      <alignment horizontal="right"/>
    </xf>
    <xf numFmtId="37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37" fontId="2" fillId="3" borderId="5" xfId="0" applyNumberFormat="1" applyFont="1" applyFill="1" applyBorder="1" applyAlignment="1">
      <alignment horizontal="right"/>
    </xf>
    <xf numFmtId="38" fontId="2" fillId="3" borderId="5" xfId="0" applyNumberFormat="1" applyFont="1" applyFill="1" applyBorder="1" applyAlignment="1">
      <alignment horizontal="right"/>
    </xf>
    <xf numFmtId="49" fontId="2" fillId="3" borderId="0" xfId="0" applyNumberFormat="1" applyFont="1" applyFill="1"/>
    <xf numFmtId="2" fontId="2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57150</xdr:rowOff>
    </xdr:from>
    <xdr:to>
      <xdr:col>3</xdr:col>
      <xdr:colOff>1685925</xdr:colOff>
      <xdr:row>0</xdr:row>
      <xdr:rowOff>635343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B2671DE-FBFF-440A-8F46-50B90C19B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70" r="3916"/>
        <a:stretch>
          <a:fillRect/>
        </a:stretch>
      </xdr:blipFill>
      <xdr:spPr>
        <a:xfrm>
          <a:off x="3317874" y="57150"/>
          <a:ext cx="1447801" cy="578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66674</xdr:rowOff>
    </xdr:from>
    <xdr:to>
      <xdr:col>3</xdr:col>
      <xdr:colOff>1533525</xdr:colOff>
      <xdr:row>0</xdr:row>
      <xdr:rowOff>609599</xdr:rowOff>
    </xdr:to>
    <xdr:pic>
      <xdr:nvPicPr>
        <xdr:cNvPr id="2" name="2 Imagen" descr="\\hades\Aplicaciones WEB\HISTORIAL_LABORAL\IMAGENES\jpg\Logo2.jpg">
          <a:extLst>
            <a:ext uri="{FF2B5EF4-FFF2-40B4-BE49-F238E27FC236}">
              <a16:creationId xmlns:a16="http://schemas.microsoft.com/office/drawing/2014/main" id="{82999B60-0699-4C8F-B8E5-8C4042472B1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11" r="4526"/>
        <a:stretch>
          <a:fillRect/>
        </a:stretch>
      </xdr:blipFill>
      <xdr:spPr bwMode="auto">
        <a:xfrm>
          <a:off x="3117850" y="66674"/>
          <a:ext cx="145732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6171-C896-44DF-B218-3F0489AA2D22}">
  <sheetPr>
    <pageSetUpPr fitToPage="1"/>
  </sheetPr>
  <dimension ref="A1:I56"/>
  <sheetViews>
    <sheetView tabSelected="1" workbookViewId="0">
      <selection sqref="A1:XFD1048576"/>
    </sheetView>
  </sheetViews>
  <sheetFormatPr baseColWidth="10" defaultColWidth="0" defaultRowHeight="10" customHeight="1" zeroHeight="1" x14ac:dyDescent="0.2"/>
  <cols>
    <col min="1" max="1" width="1.7265625" style="22" customWidth="1"/>
    <col min="2" max="2" width="38.54296875" style="22" customWidth="1"/>
    <col min="3" max="3" width="3.81640625" style="22" customWidth="1"/>
    <col min="4" max="4" width="32.1796875" style="22" customWidth="1"/>
    <col min="5" max="5" width="3.26953125" style="23" customWidth="1"/>
    <col min="6" max="6" width="15.1796875" style="24" customWidth="1"/>
    <col min="7" max="7" width="3.26953125" style="23" customWidth="1"/>
    <col min="8" max="8" width="15.1796875" style="24" customWidth="1"/>
    <col min="9" max="9" width="0" style="1" hidden="1" customWidth="1"/>
    <col min="10" max="16384" width="11.453125" style="1" hidden="1"/>
  </cols>
  <sheetData>
    <row r="1" spans="1:8" ht="52.5" customHeight="1" x14ac:dyDescent="0.2">
      <c r="A1" s="44"/>
      <c r="B1" s="44"/>
      <c r="C1" s="44"/>
      <c r="D1" s="44"/>
      <c r="E1" s="44"/>
      <c r="F1" s="44"/>
      <c r="G1" s="44"/>
      <c r="H1" s="44"/>
    </row>
    <row r="2" spans="1:8" ht="13" x14ac:dyDescent="0.3">
      <c r="A2" s="45" t="s">
        <v>0</v>
      </c>
      <c r="B2" s="45"/>
      <c r="C2" s="45"/>
      <c r="D2" s="45"/>
      <c r="E2" s="45"/>
      <c r="F2" s="45"/>
      <c r="G2" s="45"/>
      <c r="H2" s="45"/>
    </row>
    <row r="3" spans="1:8" ht="12.75" customHeight="1" x14ac:dyDescent="0.3">
      <c r="A3" s="45" t="s">
        <v>1</v>
      </c>
      <c r="B3" s="45"/>
      <c r="C3" s="45"/>
      <c r="D3" s="45"/>
      <c r="E3" s="45"/>
      <c r="F3" s="45"/>
      <c r="G3" s="45"/>
      <c r="H3" s="45"/>
    </row>
    <row r="4" spans="1:8" ht="15" customHeight="1" x14ac:dyDescent="0.2">
      <c r="A4" s="46" t="s">
        <v>2</v>
      </c>
      <c r="B4" s="46"/>
      <c r="C4" s="46"/>
      <c r="D4" s="46"/>
      <c r="E4" s="46"/>
      <c r="F4" s="46"/>
      <c r="G4" s="46"/>
      <c r="H4" s="46"/>
    </row>
    <row r="5" spans="1:8" ht="12.5" x14ac:dyDescent="0.25">
      <c r="A5" s="2"/>
      <c r="B5" s="47"/>
      <c r="C5" s="47"/>
      <c r="D5" s="47"/>
      <c r="E5" s="47"/>
      <c r="F5" s="47"/>
      <c r="G5" s="47"/>
      <c r="H5" s="47"/>
    </row>
    <row r="6" spans="1:8" ht="13" x14ac:dyDescent="0.3">
      <c r="A6" s="2"/>
      <c r="B6" s="42"/>
      <c r="C6" s="42"/>
      <c r="D6" s="42"/>
      <c r="E6" s="4"/>
      <c r="F6" s="5">
        <v>2026</v>
      </c>
      <c r="G6" s="6"/>
      <c r="H6" s="5">
        <v>2025</v>
      </c>
    </row>
    <row r="7" spans="1:8" ht="12.5" x14ac:dyDescent="0.25">
      <c r="A7" s="2"/>
      <c r="B7" s="42"/>
      <c r="C7" s="42"/>
      <c r="D7" s="42"/>
      <c r="E7" s="4"/>
      <c r="F7" s="7"/>
      <c r="G7" s="4"/>
      <c r="H7" s="7"/>
    </row>
    <row r="8" spans="1:8" ht="13" x14ac:dyDescent="0.3">
      <c r="A8" s="2"/>
      <c r="B8" s="8" t="s">
        <v>3</v>
      </c>
      <c r="C8" s="3"/>
      <c r="D8" s="3"/>
      <c r="E8" s="4"/>
      <c r="F8" s="9"/>
      <c r="G8" s="4"/>
      <c r="H8" s="9"/>
    </row>
    <row r="9" spans="1:8" ht="13" x14ac:dyDescent="0.3">
      <c r="A9" s="2"/>
      <c r="B9" s="8" t="s">
        <v>4</v>
      </c>
      <c r="C9" s="3"/>
      <c r="D9" s="3"/>
      <c r="E9" s="4"/>
      <c r="F9" s="9"/>
      <c r="G9" s="4"/>
      <c r="H9" s="9"/>
    </row>
    <row r="10" spans="1:8" ht="12.5" x14ac:dyDescent="0.25">
      <c r="A10" s="2"/>
      <c r="B10" s="3" t="s">
        <v>5</v>
      </c>
      <c r="C10" s="3"/>
      <c r="D10" s="3"/>
      <c r="E10" s="4" t="s">
        <v>6</v>
      </c>
      <c r="F10" s="7">
        <v>617163</v>
      </c>
      <c r="G10" s="4" t="s">
        <v>6</v>
      </c>
      <c r="H10" s="7">
        <v>692158</v>
      </c>
    </row>
    <row r="11" spans="1:8" ht="12.5" x14ac:dyDescent="0.25">
      <c r="A11" s="2"/>
      <c r="B11" s="3" t="s">
        <v>7</v>
      </c>
      <c r="C11" s="3"/>
      <c r="D11" s="3"/>
      <c r="E11" s="4"/>
      <c r="F11" s="7">
        <v>22424074</v>
      </c>
      <c r="G11" s="4"/>
      <c r="H11" s="7">
        <v>17373859</v>
      </c>
    </row>
    <row r="12" spans="1:8" ht="12.5" x14ac:dyDescent="0.25">
      <c r="A12" s="2"/>
      <c r="B12" s="3" t="s">
        <v>8</v>
      </c>
      <c r="C12" s="3"/>
      <c r="D12" s="3"/>
      <c r="E12" s="4"/>
      <c r="F12" s="7">
        <v>19892712</v>
      </c>
      <c r="G12" s="4"/>
      <c r="H12" s="7">
        <v>19460269</v>
      </c>
    </row>
    <row r="13" spans="1:8" ht="12.5" x14ac:dyDescent="0.25">
      <c r="A13" s="2"/>
      <c r="B13" s="3" t="s">
        <v>9</v>
      </c>
      <c r="C13" s="3"/>
      <c r="D13" s="3"/>
      <c r="E13" s="4"/>
      <c r="F13" s="10">
        <v>305964</v>
      </c>
      <c r="G13" s="4"/>
      <c r="H13" s="10">
        <v>255497</v>
      </c>
    </row>
    <row r="14" spans="1:8" ht="13" x14ac:dyDescent="0.3">
      <c r="A14" s="2"/>
      <c r="B14" s="8" t="s">
        <v>10</v>
      </c>
      <c r="C14" s="3"/>
      <c r="D14" s="3"/>
      <c r="E14" s="4"/>
      <c r="F14" s="11">
        <f>SUM(F10:F13)</f>
        <v>43239913</v>
      </c>
      <c r="G14" s="4"/>
      <c r="H14" s="11">
        <f>SUM(H10:H13)</f>
        <v>37781783</v>
      </c>
    </row>
    <row r="15" spans="1:8" ht="12.5" x14ac:dyDescent="0.25">
      <c r="A15" s="2"/>
      <c r="B15" s="42"/>
      <c r="C15" s="42"/>
      <c r="D15" s="42"/>
      <c r="E15" s="4"/>
      <c r="F15" s="7"/>
      <c r="G15" s="4"/>
      <c r="H15" s="7"/>
    </row>
    <row r="16" spans="1:8" ht="13" x14ac:dyDescent="0.3">
      <c r="A16" s="2"/>
      <c r="B16" s="8" t="s">
        <v>11</v>
      </c>
      <c r="C16" s="3"/>
      <c r="D16" s="3"/>
      <c r="E16" s="4"/>
      <c r="F16" s="9"/>
      <c r="G16" s="4"/>
      <c r="H16" s="9"/>
    </row>
    <row r="17" spans="1:8" ht="12.5" x14ac:dyDescent="0.25">
      <c r="A17" s="2"/>
      <c r="B17" s="3" t="s">
        <v>12</v>
      </c>
      <c r="C17" s="3"/>
      <c r="D17" s="3"/>
      <c r="E17" s="4"/>
      <c r="F17" s="7">
        <v>4981</v>
      </c>
      <c r="G17" s="4"/>
      <c r="H17" s="7">
        <v>5017</v>
      </c>
    </row>
    <row r="18" spans="1:8" ht="12.5" x14ac:dyDescent="0.25">
      <c r="A18" s="2"/>
      <c r="B18" s="3" t="s">
        <v>13</v>
      </c>
      <c r="C18" s="3"/>
      <c r="D18" s="3"/>
      <c r="E18" s="4"/>
      <c r="F18" s="7">
        <v>1058583</v>
      </c>
      <c r="G18" s="4"/>
      <c r="H18" s="7">
        <v>1216180</v>
      </c>
    </row>
    <row r="19" spans="1:8" ht="12.5" x14ac:dyDescent="0.25">
      <c r="A19" s="2"/>
      <c r="B19" s="3" t="s">
        <v>14</v>
      </c>
      <c r="C19" s="3"/>
      <c r="D19" s="3"/>
      <c r="E19" s="4"/>
      <c r="F19" s="7">
        <v>4190664</v>
      </c>
      <c r="G19" s="4"/>
      <c r="H19" s="7">
        <v>4079321</v>
      </c>
    </row>
    <row r="20" spans="1:8" ht="12.5" x14ac:dyDescent="0.25">
      <c r="A20" s="2"/>
      <c r="B20" s="3" t="s">
        <v>15</v>
      </c>
      <c r="C20" s="3"/>
      <c r="D20" s="3"/>
      <c r="E20" s="4"/>
      <c r="F20" s="10">
        <v>662150</v>
      </c>
      <c r="G20" s="4"/>
      <c r="H20" s="10">
        <v>574926</v>
      </c>
    </row>
    <row r="21" spans="1:8" ht="13" x14ac:dyDescent="0.3">
      <c r="A21" s="2"/>
      <c r="B21" s="8" t="s">
        <v>16</v>
      </c>
      <c r="C21" s="3"/>
      <c r="D21" s="3"/>
      <c r="E21" s="4"/>
      <c r="F21" s="12">
        <f>SUM(F17:F20)</f>
        <v>5916378</v>
      </c>
      <c r="G21" s="4"/>
      <c r="H21" s="12">
        <f>SUM(H17:H20)</f>
        <v>5875444</v>
      </c>
    </row>
    <row r="22" spans="1:8" ht="13.5" thickBot="1" x14ac:dyDescent="0.35">
      <c r="A22" s="2"/>
      <c r="B22" s="8" t="s">
        <v>17</v>
      </c>
      <c r="C22" s="3"/>
      <c r="D22" s="3"/>
      <c r="E22" s="4" t="s">
        <v>6</v>
      </c>
      <c r="F22" s="13">
        <f>F14+F21</f>
        <v>49156291</v>
      </c>
      <c r="G22" s="4" t="s">
        <v>6</v>
      </c>
      <c r="H22" s="13">
        <f>H14+H21</f>
        <v>43657227</v>
      </c>
    </row>
    <row r="23" spans="1:8" ht="13" thickTop="1" x14ac:dyDescent="0.25">
      <c r="A23" s="2"/>
      <c r="B23" s="3"/>
      <c r="C23" s="3"/>
      <c r="D23" s="3"/>
      <c r="E23" s="4"/>
      <c r="F23" s="7"/>
      <c r="G23" s="4"/>
      <c r="H23" s="7"/>
    </row>
    <row r="24" spans="1:8" ht="13" x14ac:dyDescent="0.3">
      <c r="A24" s="2"/>
      <c r="B24" s="8" t="s">
        <v>18</v>
      </c>
      <c r="C24" s="3"/>
      <c r="D24" s="3"/>
      <c r="E24" s="4"/>
      <c r="F24" s="9"/>
      <c r="G24" s="4"/>
      <c r="H24" s="9"/>
    </row>
    <row r="25" spans="1:8" ht="12.5" x14ac:dyDescent="0.25">
      <c r="A25" s="2"/>
      <c r="B25" s="3"/>
      <c r="C25" s="3"/>
      <c r="D25" s="3"/>
      <c r="E25" s="4"/>
      <c r="F25" s="7"/>
      <c r="G25" s="4"/>
      <c r="H25" s="7"/>
    </row>
    <row r="26" spans="1:8" ht="13" x14ac:dyDescent="0.3">
      <c r="A26" s="2"/>
      <c r="B26" s="8" t="s">
        <v>19</v>
      </c>
      <c r="C26" s="3"/>
      <c r="D26" s="3"/>
      <c r="E26" s="4"/>
      <c r="F26" s="9"/>
      <c r="G26" s="4"/>
      <c r="H26" s="9"/>
    </row>
    <row r="27" spans="1:8" ht="12.5" x14ac:dyDescent="0.25">
      <c r="A27" s="2"/>
      <c r="B27" s="3" t="s">
        <v>20</v>
      </c>
      <c r="C27" s="3"/>
      <c r="D27" s="3"/>
      <c r="E27" s="4" t="s">
        <v>6</v>
      </c>
      <c r="F27" s="7">
        <v>20072833</v>
      </c>
      <c r="G27" s="4" t="s">
        <v>6</v>
      </c>
      <c r="H27" s="7">
        <v>1542222</v>
      </c>
    </row>
    <row r="28" spans="1:8" ht="12.5" x14ac:dyDescent="0.25">
      <c r="A28" s="2"/>
      <c r="B28" s="3" t="s">
        <v>21</v>
      </c>
      <c r="C28" s="3"/>
      <c r="D28" s="3"/>
      <c r="E28" s="4"/>
      <c r="F28" s="10">
        <v>9894657</v>
      </c>
      <c r="G28" s="4"/>
      <c r="H28" s="10">
        <v>8135947</v>
      </c>
    </row>
    <row r="29" spans="1:8" ht="13" x14ac:dyDescent="0.3">
      <c r="A29" s="2"/>
      <c r="B29" s="8" t="s">
        <v>22</v>
      </c>
      <c r="C29" s="3"/>
      <c r="D29" s="3"/>
      <c r="E29" s="4"/>
      <c r="F29" s="11">
        <f>SUM(F27:F28)</f>
        <v>29967490</v>
      </c>
      <c r="G29" s="4"/>
      <c r="H29" s="11">
        <f>SUM(H27:H28)</f>
        <v>9678169</v>
      </c>
    </row>
    <row r="30" spans="1:8" ht="12.5" x14ac:dyDescent="0.25">
      <c r="A30" s="2"/>
      <c r="B30" s="3"/>
      <c r="C30" s="3"/>
      <c r="D30" s="3"/>
      <c r="E30" s="4"/>
      <c r="F30" s="7"/>
      <c r="G30" s="4"/>
      <c r="H30" s="7"/>
    </row>
    <row r="31" spans="1:8" ht="13" x14ac:dyDescent="0.3">
      <c r="A31" s="2"/>
      <c r="B31" s="8" t="s">
        <v>23</v>
      </c>
      <c r="C31" s="3"/>
      <c r="D31" s="3"/>
      <c r="E31" s="4"/>
      <c r="F31" s="9"/>
      <c r="G31" s="4"/>
      <c r="H31" s="9"/>
    </row>
    <row r="32" spans="1:8" ht="12.5" x14ac:dyDescent="0.25">
      <c r="A32" s="2"/>
      <c r="B32" s="3" t="s">
        <v>24</v>
      </c>
      <c r="C32" s="3"/>
      <c r="D32" s="3"/>
      <c r="E32" s="4"/>
      <c r="F32" s="10">
        <v>1214652</v>
      </c>
      <c r="G32" s="4"/>
      <c r="H32" s="10">
        <v>1234518</v>
      </c>
    </row>
    <row r="33" spans="1:8" ht="13" x14ac:dyDescent="0.3">
      <c r="A33" s="2"/>
      <c r="B33" s="8" t="s">
        <v>25</v>
      </c>
      <c r="C33" s="3"/>
      <c r="D33" s="3"/>
      <c r="E33" s="4"/>
      <c r="F33" s="12">
        <f>SUM(F32)</f>
        <v>1214652</v>
      </c>
      <c r="G33" s="4"/>
      <c r="H33" s="12">
        <f>SUM(H32)</f>
        <v>1234518</v>
      </c>
    </row>
    <row r="34" spans="1:8" ht="13.5" thickBot="1" x14ac:dyDescent="0.35">
      <c r="A34" s="2"/>
      <c r="B34" s="8" t="s">
        <v>26</v>
      </c>
      <c r="C34" s="3"/>
      <c r="D34" s="3"/>
      <c r="E34" s="4" t="s">
        <v>6</v>
      </c>
      <c r="F34" s="13">
        <f>F29+F33</f>
        <v>31182142</v>
      </c>
      <c r="G34" s="4" t="s">
        <v>6</v>
      </c>
      <c r="H34" s="13">
        <f>H29+H33</f>
        <v>10912687</v>
      </c>
    </row>
    <row r="35" spans="1:8" ht="13" thickTop="1" x14ac:dyDescent="0.25">
      <c r="A35" s="2"/>
      <c r="B35" s="3"/>
      <c r="C35" s="3"/>
      <c r="D35" s="3"/>
      <c r="E35" s="4"/>
      <c r="F35" s="7"/>
      <c r="G35" s="4"/>
      <c r="H35" s="7"/>
    </row>
    <row r="36" spans="1:8" ht="13" x14ac:dyDescent="0.3">
      <c r="A36" s="2"/>
      <c r="B36" s="8" t="s">
        <v>27</v>
      </c>
      <c r="C36" s="3"/>
      <c r="D36" s="3"/>
      <c r="E36" s="4"/>
      <c r="F36" s="9"/>
      <c r="G36" s="4"/>
      <c r="H36" s="9"/>
    </row>
    <row r="37" spans="1:8" ht="12.5" x14ac:dyDescent="0.25">
      <c r="A37" s="2"/>
      <c r="B37" s="3" t="s">
        <v>28</v>
      </c>
      <c r="C37" s="3"/>
      <c r="D37" s="3"/>
      <c r="E37" s="4"/>
      <c r="F37" s="7">
        <v>10000000</v>
      </c>
      <c r="G37" s="4"/>
      <c r="H37" s="7">
        <v>10000000</v>
      </c>
    </row>
    <row r="38" spans="1:8" ht="12.5" x14ac:dyDescent="0.25">
      <c r="A38" s="2"/>
      <c r="B38" s="3" t="s">
        <v>29</v>
      </c>
      <c r="C38" s="3"/>
      <c r="D38" s="3"/>
      <c r="E38" s="4"/>
      <c r="F38" s="7">
        <v>2000000</v>
      </c>
      <c r="G38" s="4"/>
      <c r="H38" s="7">
        <v>2000000</v>
      </c>
    </row>
    <row r="39" spans="1:8" ht="12.5" x14ac:dyDescent="0.25">
      <c r="A39" s="2"/>
      <c r="B39" s="3" t="s">
        <v>30</v>
      </c>
      <c r="C39" s="3"/>
      <c r="D39" s="3"/>
      <c r="E39" s="4"/>
      <c r="F39" s="14">
        <v>-2989</v>
      </c>
      <c r="G39" s="4"/>
      <c r="H39" s="14">
        <v>-3655</v>
      </c>
    </row>
    <row r="40" spans="1:8" ht="12.5" x14ac:dyDescent="0.25">
      <c r="A40" s="2"/>
      <c r="B40" s="3" t="s">
        <v>31</v>
      </c>
      <c r="C40" s="3"/>
      <c r="D40" s="3"/>
      <c r="E40" s="4"/>
      <c r="F40" s="10">
        <v>5977138</v>
      </c>
      <c r="G40" s="4"/>
      <c r="H40" s="10">
        <v>20748195</v>
      </c>
    </row>
    <row r="41" spans="1:8" ht="13" x14ac:dyDescent="0.3">
      <c r="A41" s="2"/>
      <c r="B41" s="8" t="s">
        <v>32</v>
      </c>
      <c r="C41" s="3"/>
      <c r="D41" s="3"/>
      <c r="E41" s="4"/>
      <c r="F41" s="12">
        <f>SUM(F37:F40)</f>
        <v>17974149</v>
      </c>
      <c r="G41" s="4"/>
      <c r="H41" s="12">
        <f>SUM(H37:H40)</f>
        <v>32744540</v>
      </c>
    </row>
    <row r="42" spans="1:8" ht="13.5" thickBot="1" x14ac:dyDescent="0.35">
      <c r="A42" s="2"/>
      <c r="B42" s="8" t="s">
        <v>33</v>
      </c>
      <c r="C42" s="3"/>
      <c r="D42" s="3"/>
      <c r="E42" s="4" t="s">
        <v>6</v>
      </c>
      <c r="F42" s="13">
        <f>F41+F34</f>
        <v>49156291</v>
      </c>
      <c r="G42" s="4" t="s">
        <v>6</v>
      </c>
      <c r="H42" s="13">
        <v>43657227</v>
      </c>
    </row>
    <row r="43" spans="1:8" ht="13" thickTop="1" x14ac:dyDescent="0.25">
      <c r="A43" s="2"/>
      <c r="B43" s="3"/>
      <c r="C43" s="3"/>
      <c r="D43" s="3"/>
      <c r="E43" s="4"/>
      <c r="F43" s="7"/>
      <c r="G43" s="4"/>
      <c r="H43" s="7"/>
    </row>
    <row r="44" spans="1:8" ht="13.5" thickBot="1" x14ac:dyDescent="0.35">
      <c r="A44" s="2"/>
      <c r="B44" s="8" t="s">
        <v>34</v>
      </c>
      <c r="C44" s="3"/>
      <c r="D44" s="3"/>
      <c r="E44" s="4" t="s">
        <v>6</v>
      </c>
      <c r="F44" s="15">
        <v>4398642</v>
      </c>
      <c r="G44" s="4" t="s">
        <v>6</v>
      </c>
      <c r="H44" s="15">
        <v>5749428</v>
      </c>
    </row>
    <row r="45" spans="1:8" ht="13" thickTop="1" x14ac:dyDescent="0.25">
      <c r="A45" s="2"/>
      <c r="B45" s="3"/>
      <c r="C45" s="3"/>
      <c r="D45" s="3"/>
      <c r="E45" s="4"/>
      <c r="F45" s="7"/>
      <c r="G45" s="4"/>
      <c r="H45" s="7"/>
    </row>
    <row r="46" spans="1:8" ht="13.5" thickBot="1" x14ac:dyDescent="0.35">
      <c r="A46" s="2"/>
      <c r="B46" s="8" t="s">
        <v>35</v>
      </c>
      <c r="C46" s="3"/>
      <c r="D46" s="3"/>
      <c r="E46" s="4" t="s">
        <v>6</v>
      </c>
      <c r="F46" s="15">
        <v>16406562</v>
      </c>
      <c r="G46" s="4" t="s">
        <v>6</v>
      </c>
      <c r="H46" s="15">
        <v>11109218</v>
      </c>
    </row>
    <row r="47" spans="1:8" ht="13" thickTop="1" x14ac:dyDescent="0.25">
      <c r="A47" s="2"/>
      <c r="B47" s="3"/>
      <c r="C47" s="3"/>
      <c r="D47" s="3"/>
      <c r="E47" s="4"/>
      <c r="F47" s="7"/>
      <c r="G47" s="4"/>
      <c r="H47" s="7"/>
    </row>
    <row r="48" spans="1:8" ht="12.5" x14ac:dyDescent="0.25">
      <c r="A48" s="2"/>
      <c r="B48" s="3"/>
      <c r="C48" s="3"/>
      <c r="D48" s="3"/>
      <c r="E48" s="4"/>
      <c r="F48" s="7"/>
      <c r="G48" s="4"/>
      <c r="H48" s="7"/>
    </row>
    <row r="49" spans="1:8" ht="12.5" x14ac:dyDescent="0.25">
      <c r="A49" s="2"/>
      <c r="B49" s="3"/>
      <c r="C49" s="3"/>
      <c r="D49" s="3"/>
      <c r="E49" s="4"/>
      <c r="F49" s="7"/>
      <c r="G49" s="4"/>
      <c r="H49" s="7"/>
    </row>
    <row r="50" spans="1:8" ht="12.5" x14ac:dyDescent="0.25">
      <c r="A50" s="2"/>
      <c r="B50" s="42"/>
      <c r="C50" s="42"/>
      <c r="D50" s="42"/>
      <c r="E50" s="4"/>
      <c r="F50" s="7"/>
      <c r="G50" s="4"/>
      <c r="H50" s="7"/>
    </row>
    <row r="51" spans="1:8" ht="12.5" x14ac:dyDescent="0.25">
      <c r="A51" s="2"/>
      <c r="B51" s="42"/>
      <c r="C51" s="42"/>
      <c r="D51" s="42"/>
      <c r="E51" s="4"/>
      <c r="F51" s="7"/>
      <c r="G51" s="4"/>
      <c r="H51" s="7"/>
    </row>
    <row r="52" spans="1:8" ht="12.5" x14ac:dyDescent="0.25">
      <c r="A52" s="2"/>
      <c r="B52" s="42"/>
      <c r="C52" s="42"/>
      <c r="D52" s="42"/>
      <c r="E52" s="4"/>
      <c r="F52" s="7"/>
      <c r="G52" s="4"/>
      <c r="H52" s="7"/>
    </row>
    <row r="53" spans="1:8" ht="12.5" x14ac:dyDescent="0.25">
      <c r="A53" s="2"/>
      <c r="B53" s="16"/>
      <c r="C53" s="2"/>
      <c r="D53" s="16"/>
      <c r="E53" s="4"/>
      <c r="F53" s="43"/>
      <c r="G53" s="43"/>
      <c r="H53" s="43"/>
    </row>
    <row r="54" spans="1:8" ht="11.5" x14ac:dyDescent="0.25">
      <c r="A54" s="17"/>
      <c r="B54" s="18" t="s">
        <v>36</v>
      </c>
      <c r="C54" s="17"/>
      <c r="D54" s="18" t="s">
        <v>37</v>
      </c>
      <c r="E54" s="19"/>
      <c r="F54" s="39" t="s">
        <v>38</v>
      </c>
      <c r="G54" s="39"/>
      <c r="H54" s="39"/>
    </row>
    <row r="55" spans="1:8" ht="11.5" x14ac:dyDescent="0.25">
      <c r="A55" s="17"/>
      <c r="B55" s="20" t="s">
        <v>39</v>
      </c>
      <c r="C55" s="17"/>
      <c r="D55" s="20" t="s">
        <v>40</v>
      </c>
      <c r="E55" s="19"/>
      <c r="F55" s="40" t="s">
        <v>41</v>
      </c>
      <c r="G55" s="40"/>
      <c r="H55" s="40"/>
    </row>
    <row r="56" spans="1:8" ht="11.5" x14ac:dyDescent="0.25">
      <c r="A56" s="17"/>
      <c r="B56" s="21"/>
      <c r="C56" s="17"/>
      <c r="D56" s="21"/>
      <c r="E56" s="19"/>
      <c r="F56" s="41"/>
      <c r="G56" s="41"/>
      <c r="H56" s="41"/>
    </row>
  </sheetData>
  <sheetProtection algorithmName="SHA-512" hashValue="VBvAWu50wC0VHwb7dPlyz28tTA/93fo+hvVR/WQknWCgHpVWmOMCOIjZytSAgWuEOSezsb5/58Kkbhcnw/sZmw==" saltValue="CMgntGK16idg4v4g/75XXQ==" spinCount="100000" sheet="1" objects="1" scenarios="1"/>
  <mergeCells count="15">
    <mergeCell ref="B6:D6"/>
    <mergeCell ref="A1:H1"/>
    <mergeCell ref="A2:H2"/>
    <mergeCell ref="A3:H3"/>
    <mergeCell ref="A4:H4"/>
    <mergeCell ref="B5:H5"/>
    <mergeCell ref="F54:H54"/>
    <mergeCell ref="F55:H55"/>
    <mergeCell ref="F56:H56"/>
    <mergeCell ref="B7:D7"/>
    <mergeCell ref="B15:D15"/>
    <mergeCell ref="B50:D50"/>
    <mergeCell ref="B51:D51"/>
    <mergeCell ref="B52:D52"/>
    <mergeCell ref="F53:H53"/>
  </mergeCells>
  <printOptions horizontalCentered="1"/>
  <pageMargins left="0.47244094488188981" right="0.47244094488188981" top="0.59055118110236227" bottom="0.59055118110236227" header="0" footer="0"/>
  <pageSetup scale="86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9C7A-FA3F-4F48-8E82-D31E8D982C8C}">
  <sheetPr>
    <pageSetUpPr fitToPage="1"/>
  </sheetPr>
  <dimension ref="A1:J59"/>
  <sheetViews>
    <sheetView workbookViewId="0">
      <selection sqref="A1:XFD1048576"/>
    </sheetView>
  </sheetViews>
  <sheetFormatPr baseColWidth="10" defaultColWidth="0" defaultRowHeight="10" customHeight="1" zeroHeight="1" x14ac:dyDescent="0.2"/>
  <cols>
    <col min="1" max="1" width="1.7265625" style="22" customWidth="1"/>
    <col min="2" max="2" width="38" style="22" customWidth="1"/>
    <col min="3" max="3" width="3.81640625" style="22" customWidth="1"/>
    <col min="4" max="4" width="32.1796875" style="22" customWidth="1"/>
    <col min="5" max="5" width="3.26953125" style="23" customWidth="1"/>
    <col min="6" max="6" width="15.1796875" style="24" customWidth="1"/>
    <col min="7" max="7" width="3.26953125" style="23" customWidth="1"/>
    <col min="8" max="8" width="15.1796875" style="24" customWidth="1"/>
    <col min="9" max="9" width="1.7265625" style="22" customWidth="1"/>
    <col min="10" max="10" width="8.1796875" style="1" hidden="1" customWidth="1"/>
    <col min="11" max="16384" width="11.453125" style="1" hidden="1"/>
  </cols>
  <sheetData>
    <row r="1" spans="1:9" ht="52.5" customHeight="1" x14ac:dyDescent="0.2">
      <c r="A1" s="44"/>
      <c r="B1" s="44"/>
      <c r="C1" s="44"/>
      <c r="D1" s="44"/>
      <c r="E1" s="44"/>
      <c r="F1" s="44"/>
      <c r="G1" s="44"/>
      <c r="H1" s="44"/>
      <c r="I1" s="25"/>
    </row>
    <row r="2" spans="1:9" ht="13" x14ac:dyDescent="0.3">
      <c r="A2" s="45" t="s">
        <v>0</v>
      </c>
      <c r="B2" s="45"/>
      <c r="C2" s="45"/>
      <c r="D2" s="45"/>
      <c r="E2" s="45"/>
      <c r="F2" s="45"/>
      <c r="G2" s="45"/>
      <c r="H2" s="45"/>
      <c r="I2" s="25"/>
    </row>
    <row r="3" spans="1:9" ht="12.75" customHeight="1" x14ac:dyDescent="0.3">
      <c r="A3" s="45" t="s">
        <v>42</v>
      </c>
      <c r="B3" s="45"/>
      <c r="C3" s="45"/>
      <c r="D3" s="45"/>
      <c r="E3" s="45"/>
      <c r="F3" s="45"/>
      <c r="G3" s="45"/>
      <c r="H3" s="45"/>
      <c r="I3" s="25"/>
    </row>
    <row r="4" spans="1:9" ht="15" customHeight="1" x14ac:dyDescent="0.2">
      <c r="A4" s="46" t="s">
        <v>2</v>
      </c>
      <c r="B4" s="46"/>
      <c r="C4" s="46"/>
      <c r="D4" s="46"/>
      <c r="E4" s="46"/>
      <c r="F4" s="46"/>
      <c r="G4" s="46"/>
      <c r="H4" s="46"/>
      <c r="I4" s="25"/>
    </row>
    <row r="5" spans="1:9" ht="12.5" x14ac:dyDescent="0.25">
      <c r="A5" s="2"/>
      <c r="B5" s="47"/>
      <c r="C5" s="47"/>
      <c r="D5" s="47"/>
      <c r="E5" s="47"/>
      <c r="F5" s="47"/>
      <c r="G5" s="47"/>
      <c r="H5" s="47"/>
      <c r="I5" s="2"/>
    </row>
    <row r="6" spans="1:9" ht="13" x14ac:dyDescent="0.3">
      <c r="A6" s="2"/>
      <c r="B6" s="42"/>
      <c r="C6" s="42"/>
      <c r="D6" s="42"/>
      <c r="E6" s="4"/>
      <c r="F6" s="5">
        <v>2026</v>
      </c>
      <c r="G6" s="6"/>
      <c r="H6" s="5">
        <v>2025</v>
      </c>
      <c r="I6" s="2"/>
    </row>
    <row r="7" spans="1:9" ht="12.5" x14ac:dyDescent="0.25">
      <c r="A7" s="2"/>
      <c r="B7" s="42"/>
      <c r="C7" s="42"/>
      <c r="D7" s="42"/>
      <c r="E7" s="4"/>
      <c r="F7" s="26"/>
      <c r="G7" s="4"/>
      <c r="H7" s="26"/>
      <c r="I7" s="2"/>
    </row>
    <row r="8" spans="1:9" ht="13" x14ac:dyDescent="0.3">
      <c r="A8" s="2"/>
      <c r="B8" s="8" t="s">
        <v>43</v>
      </c>
      <c r="C8" s="3"/>
      <c r="D8" s="3"/>
      <c r="E8" s="4"/>
      <c r="F8" s="27"/>
      <c r="G8" s="4"/>
      <c r="H8" s="27"/>
      <c r="I8" s="2"/>
    </row>
    <row r="9" spans="1:9" ht="12.5" x14ac:dyDescent="0.25">
      <c r="A9" s="2"/>
      <c r="B9" s="3" t="s">
        <v>44</v>
      </c>
      <c r="C9" s="3"/>
      <c r="D9" s="3"/>
      <c r="E9" s="4" t="s">
        <v>6</v>
      </c>
      <c r="F9" s="28">
        <v>13928262</v>
      </c>
      <c r="G9" s="4" t="s">
        <v>6</v>
      </c>
      <c r="H9" s="28">
        <v>12919825</v>
      </c>
      <c r="I9" s="2"/>
    </row>
    <row r="10" spans="1:9" ht="13" x14ac:dyDescent="0.3">
      <c r="A10" s="2"/>
      <c r="B10" s="8" t="s">
        <v>45</v>
      </c>
      <c r="C10" s="3"/>
      <c r="D10" s="3"/>
      <c r="E10" s="4"/>
      <c r="F10" s="27">
        <f>SUM(F9)</f>
        <v>13928262</v>
      </c>
      <c r="G10" s="4"/>
      <c r="H10" s="27">
        <f>SUM(H9)</f>
        <v>12919825</v>
      </c>
      <c r="I10" s="2"/>
    </row>
    <row r="11" spans="1:9" ht="12.5" x14ac:dyDescent="0.25">
      <c r="A11" s="2"/>
      <c r="B11" s="42"/>
      <c r="C11" s="42"/>
      <c r="D11" s="42"/>
      <c r="E11" s="4"/>
      <c r="F11" s="26"/>
      <c r="G11" s="4"/>
      <c r="H11" s="26"/>
      <c r="I11" s="2"/>
    </row>
    <row r="12" spans="1:9" ht="13" x14ac:dyDescent="0.3">
      <c r="A12" s="2"/>
      <c r="B12" s="8" t="s">
        <v>46</v>
      </c>
      <c r="C12" s="3"/>
      <c r="D12" s="3"/>
      <c r="E12" s="4"/>
      <c r="F12" s="27"/>
      <c r="G12" s="4"/>
      <c r="H12" s="27"/>
      <c r="I12" s="2"/>
    </row>
    <row r="13" spans="1:9" ht="12.5" x14ac:dyDescent="0.25">
      <c r="A13" s="2"/>
      <c r="B13" s="3" t="s">
        <v>47</v>
      </c>
      <c r="C13" s="3"/>
      <c r="D13" s="3"/>
      <c r="E13" s="4"/>
      <c r="F13" s="26">
        <v>15751</v>
      </c>
      <c r="G13" s="4"/>
      <c r="H13" s="26">
        <v>24652.74</v>
      </c>
      <c r="I13" s="2"/>
    </row>
    <row r="14" spans="1:9" ht="12.5" x14ac:dyDescent="0.25">
      <c r="A14" s="2"/>
      <c r="B14" s="3" t="s">
        <v>48</v>
      </c>
      <c r="C14" s="3"/>
      <c r="D14" s="3"/>
      <c r="E14" s="4"/>
      <c r="F14" s="26">
        <v>594536</v>
      </c>
      <c r="G14" s="4"/>
      <c r="H14" s="26">
        <v>401335</v>
      </c>
      <c r="I14" s="2"/>
    </row>
    <row r="15" spans="1:9" ht="12.5" x14ac:dyDescent="0.25">
      <c r="A15" s="2"/>
      <c r="B15" s="3" t="s">
        <v>49</v>
      </c>
      <c r="C15" s="3"/>
      <c r="D15" s="3"/>
      <c r="E15" s="4"/>
      <c r="F15" s="28">
        <v>557851</v>
      </c>
      <c r="G15" s="4"/>
      <c r="H15" s="28">
        <v>569213</v>
      </c>
      <c r="I15" s="2"/>
    </row>
    <row r="16" spans="1:9" ht="13" x14ac:dyDescent="0.3">
      <c r="A16" s="2"/>
      <c r="B16" s="8" t="s">
        <v>45</v>
      </c>
      <c r="C16" s="3"/>
      <c r="D16" s="3"/>
      <c r="E16" s="4"/>
      <c r="F16" s="29">
        <f>SUM(F13:F15)</f>
        <v>1168138</v>
      </c>
      <c r="G16" s="4"/>
      <c r="H16" s="29">
        <f>SUM(H13:H15)</f>
        <v>995200.74</v>
      </c>
      <c r="I16" s="2"/>
    </row>
    <row r="17" spans="1:9" ht="12.5" x14ac:dyDescent="0.25">
      <c r="A17" s="2"/>
      <c r="B17" s="3"/>
      <c r="C17" s="3"/>
      <c r="D17" s="3"/>
      <c r="E17" s="4"/>
      <c r="F17" s="26"/>
      <c r="G17" s="4"/>
      <c r="H17" s="26"/>
      <c r="I17" s="2"/>
    </row>
    <row r="18" spans="1:9" ht="13" x14ac:dyDescent="0.3">
      <c r="A18" s="2"/>
      <c r="B18" s="8" t="s">
        <v>50</v>
      </c>
      <c r="C18" s="3"/>
      <c r="D18" s="3"/>
      <c r="E18" s="4" t="s">
        <v>6</v>
      </c>
      <c r="F18" s="27">
        <f>F10-F16</f>
        <v>12760124</v>
      </c>
      <c r="G18" s="4" t="s">
        <v>6</v>
      </c>
      <c r="H18" s="27">
        <f>H10-H16</f>
        <v>11924624.26</v>
      </c>
      <c r="I18" s="2"/>
    </row>
    <row r="19" spans="1:9" ht="12.5" x14ac:dyDescent="0.25">
      <c r="A19" s="2"/>
      <c r="B19" s="42"/>
      <c r="C19" s="42"/>
      <c r="D19" s="42"/>
      <c r="E19" s="4"/>
      <c r="F19" s="30"/>
      <c r="G19" s="30"/>
      <c r="H19" s="26"/>
      <c r="I19" s="2"/>
    </row>
    <row r="20" spans="1:9" ht="13" x14ac:dyDescent="0.3">
      <c r="A20" s="2"/>
      <c r="B20" s="8" t="s">
        <v>51</v>
      </c>
      <c r="C20" s="3"/>
      <c r="D20" s="3"/>
      <c r="E20" s="4"/>
      <c r="F20" s="31"/>
      <c r="G20" s="30"/>
      <c r="H20" s="27"/>
      <c r="I20" s="2"/>
    </row>
    <row r="21" spans="1:9" ht="12.5" x14ac:dyDescent="0.25">
      <c r="A21" s="2"/>
      <c r="B21" s="3" t="s">
        <v>52</v>
      </c>
      <c r="C21" s="3"/>
      <c r="D21" s="3"/>
      <c r="E21" s="4"/>
      <c r="F21" s="30">
        <v>4716492</v>
      </c>
      <c r="G21" s="30"/>
      <c r="H21" s="26">
        <v>4880700</v>
      </c>
      <c r="I21" s="2"/>
    </row>
    <row r="22" spans="1:9" ht="12.5" x14ac:dyDescent="0.25">
      <c r="A22" s="2"/>
      <c r="B22" s="3" t="s">
        <v>53</v>
      </c>
      <c r="C22" s="3"/>
      <c r="D22" s="3"/>
      <c r="E22" s="4"/>
      <c r="F22" s="30">
        <v>597806</v>
      </c>
      <c r="G22" s="30"/>
      <c r="H22" s="26">
        <v>611492</v>
      </c>
      <c r="I22" s="2"/>
    </row>
    <row r="23" spans="1:9" ht="12.5" x14ac:dyDescent="0.25">
      <c r="A23" s="2"/>
      <c r="B23" s="3" t="s">
        <v>54</v>
      </c>
      <c r="C23" s="3"/>
      <c r="D23" s="3"/>
      <c r="E23" s="4"/>
      <c r="F23" s="32">
        <v>469</v>
      </c>
      <c r="G23" s="30"/>
      <c r="H23" s="26" t="s">
        <v>55</v>
      </c>
      <c r="I23" s="2"/>
    </row>
    <row r="24" spans="1:9" ht="13" x14ac:dyDescent="0.3">
      <c r="A24" s="2"/>
      <c r="B24" s="8" t="s">
        <v>45</v>
      </c>
      <c r="C24" s="3"/>
      <c r="D24" s="3"/>
      <c r="E24" s="4"/>
      <c r="F24" s="29">
        <f>SUM(F21:F23)</f>
        <v>5314767</v>
      </c>
      <c r="G24" s="30"/>
      <c r="H24" s="29">
        <f>SUM(H21:H23)</f>
        <v>5492192</v>
      </c>
      <c r="I24" s="2"/>
    </row>
    <row r="25" spans="1:9" ht="12.5" x14ac:dyDescent="0.25">
      <c r="A25" s="2"/>
      <c r="B25" s="3"/>
      <c r="C25" s="3"/>
      <c r="D25" s="3"/>
      <c r="E25" s="4"/>
      <c r="F25" s="30"/>
      <c r="G25" s="30"/>
      <c r="H25" s="26"/>
      <c r="I25" s="2"/>
    </row>
    <row r="26" spans="1:9" ht="13" x14ac:dyDescent="0.3">
      <c r="A26" s="2"/>
      <c r="B26" s="8" t="s">
        <v>56</v>
      </c>
      <c r="C26" s="3"/>
      <c r="D26" s="3"/>
      <c r="E26" s="4"/>
      <c r="F26" s="31"/>
      <c r="G26" s="30"/>
      <c r="H26" s="27"/>
      <c r="I26" s="2"/>
    </row>
    <row r="27" spans="1:9" ht="12.5" x14ac:dyDescent="0.25">
      <c r="A27" s="2"/>
      <c r="B27" s="3" t="s">
        <v>57</v>
      </c>
      <c r="C27" s="3"/>
      <c r="D27" s="3"/>
      <c r="E27" s="4"/>
      <c r="F27" s="30">
        <v>1225.8</v>
      </c>
      <c r="G27" s="30"/>
      <c r="H27" s="26" t="s">
        <v>55</v>
      </c>
      <c r="I27" s="2"/>
    </row>
    <row r="28" spans="1:9" ht="12.5" x14ac:dyDescent="0.25">
      <c r="A28" s="2"/>
      <c r="B28" s="3" t="s">
        <v>58</v>
      </c>
      <c r="C28" s="3"/>
      <c r="D28" s="3"/>
      <c r="E28" s="4"/>
      <c r="F28" s="32">
        <v>-529954</v>
      </c>
      <c r="G28" s="30"/>
      <c r="H28" s="32">
        <v>-628825</v>
      </c>
      <c r="I28" s="2"/>
    </row>
    <row r="29" spans="1:9" ht="13" x14ac:dyDescent="0.3">
      <c r="A29" s="2"/>
      <c r="B29" s="8" t="s">
        <v>45</v>
      </c>
      <c r="C29" s="3"/>
      <c r="D29" s="3"/>
      <c r="E29" s="4"/>
      <c r="F29" s="33">
        <f>SUM(F27:F28)</f>
        <v>-528728.19999999995</v>
      </c>
      <c r="G29" s="30"/>
      <c r="H29" s="33">
        <f>SUM(H27:H28)</f>
        <v>-628825</v>
      </c>
      <c r="I29" s="2"/>
    </row>
    <row r="30" spans="1:9" ht="12.5" x14ac:dyDescent="0.25">
      <c r="A30" s="2"/>
      <c r="B30" s="3"/>
      <c r="C30" s="3"/>
      <c r="D30" s="3"/>
      <c r="E30" s="4"/>
      <c r="F30" s="30"/>
      <c r="G30" s="30"/>
      <c r="H30" s="30"/>
      <c r="I30" s="2"/>
    </row>
    <row r="31" spans="1:9" ht="13" x14ac:dyDescent="0.3">
      <c r="A31" s="2"/>
      <c r="B31" s="8" t="s">
        <v>59</v>
      </c>
      <c r="C31" s="3"/>
      <c r="D31" s="3"/>
      <c r="E31" s="4"/>
      <c r="F31" s="31"/>
      <c r="G31" s="30"/>
      <c r="H31" s="31"/>
      <c r="I31" s="2"/>
    </row>
    <row r="32" spans="1:9" ht="12.5" x14ac:dyDescent="0.25">
      <c r="A32" s="2"/>
      <c r="B32" s="3" t="s">
        <v>60</v>
      </c>
      <c r="C32" s="3"/>
      <c r="D32" s="3"/>
      <c r="E32" s="4"/>
      <c r="F32" s="30">
        <v>29816</v>
      </c>
      <c r="G32" s="30"/>
      <c r="H32" s="30">
        <v>49276.4</v>
      </c>
      <c r="I32" s="2"/>
    </row>
    <row r="33" spans="1:9" ht="12.5" x14ac:dyDescent="0.25">
      <c r="A33" s="2"/>
      <c r="B33" s="3" t="s">
        <v>61</v>
      </c>
      <c r="C33" s="3"/>
      <c r="D33" s="3"/>
      <c r="E33" s="4"/>
      <c r="F33" s="30">
        <v>-663</v>
      </c>
      <c r="G33" s="30"/>
      <c r="H33" s="30">
        <v>-641</v>
      </c>
      <c r="I33" s="2"/>
    </row>
    <row r="34" spans="1:9" ht="12.5" x14ac:dyDescent="0.25">
      <c r="A34" s="2"/>
      <c r="B34" s="3" t="s">
        <v>62</v>
      </c>
      <c r="C34" s="3"/>
      <c r="D34" s="3"/>
      <c r="E34" s="4"/>
      <c r="F34" s="30">
        <v>26903</v>
      </c>
      <c r="G34" s="30"/>
      <c r="H34" s="30">
        <v>36000</v>
      </c>
      <c r="I34" s="2"/>
    </row>
    <row r="35" spans="1:9" ht="12.5" x14ac:dyDescent="0.25">
      <c r="A35" s="2"/>
      <c r="B35" s="3" t="s">
        <v>63</v>
      </c>
      <c r="C35" s="3"/>
      <c r="D35" s="3"/>
      <c r="E35" s="4"/>
      <c r="F35" s="32">
        <v>-36033</v>
      </c>
      <c r="G35" s="30"/>
      <c r="H35" s="32">
        <v>-53638</v>
      </c>
      <c r="I35" s="2"/>
    </row>
    <row r="36" spans="1:9" ht="13" x14ac:dyDescent="0.3">
      <c r="A36" s="2"/>
      <c r="B36" s="8" t="s">
        <v>45</v>
      </c>
      <c r="C36" s="3"/>
      <c r="D36" s="3"/>
      <c r="E36" s="4"/>
      <c r="F36" s="33">
        <f>SUM(F32:F35)</f>
        <v>20023</v>
      </c>
      <c r="G36" s="30"/>
      <c r="H36" s="33">
        <f>SUM(H32:H35)</f>
        <v>30997.399999999994</v>
      </c>
      <c r="I36" s="2"/>
    </row>
    <row r="37" spans="1:9" ht="12.5" x14ac:dyDescent="0.25">
      <c r="A37" s="2"/>
      <c r="B37" s="3"/>
      <c r="C37" s="3"/>
      <c r="D37" s="3"/>
      <c r="E37" s="4"/>
      <c r="F37" s="30"/>
      <c r="G37" s="30"/>
      <c r="H37" s="26"/>
      <c r="I37" s="2"/>
    </row>
    <row r="38" spans="1:9" ht="13" x14ac:dyDescent="0.3">
      <c r="A38" s="2"/>
      <c r="B38" s="8" t="s">
        <v>64</v>
      </c>
      <c r="C38" s="3"/>
      <c r="D38" s="3"/>
      <c r="E38" s="4" t="s">
        <v>6</v>
      </c>
      <c r="F38" s="27">
        <f>F10-F16-F24-F29-F36</f>
        <v>7954062.2000000002</v>
      </c>
      <c r="G38" s="30" t="s">
        <v>6</v>
      </c>
      <c r="H38" s="27">
        <f>H10-H16-H24-H29-H36</f>
        <v>7030259.8599999994</v>
      </c>
      <c r="I38" s="2"/>
    </row>
    <row r="39" spans="1:9" ht="12.5" x14ac:dyDescent="0.25">
      <c r="A39" s="2"/>
      <c r="B39" s="3"/>
      <c r="C39" s="3"/>
      <c r="D39" s="3"/>
      <c r="E39" s="4"/>
      <c r="F39" s="30"/>
      <c r="G39" s="30"/>
      <c r="H39" s="26"/>
      <c r="I39" s="2"/>
    </row>
    <row r="40" spans="1:9" ht="12.5" x14ac:dyDescent="0.25">
      <c r="A40" s="2"/>
      <c r="B40" s="3" t="s">
        <v>65</v>
      </c>
      <c r="C40" s="3"/>
      <c r="D40" s="3"/>
      <c r="E40" s="4"/>
      <c r="F40" s="28">
        <v>1985137</v>
      </c>
      <c r="G40" s="30"/>
      <c r="H40" s="28">
        <v>1597268</v>
      </c>
      <c r="I40" s="2"/>
    </row>
    <row r="41" spans="1:9" ht="13" x14ac:dyDescent="0.3">
      <c r="A41" s="2"/>
      <c r="B41" s="8" t="s">
        <v>66</v>
      </c>
      <c r="C41" s="3"/>
      <c r="D41" s="3"/>
      <c r="E41" s="4" t="s">
        <v>6</v>
      </c>
      <c r="F41" s="27">
        <f>F38-F40</f>
        <v>5968925.2000000002</v>
      </c>
      <c r="G41" s="30" t="s">
        <v>6</v>
      </c>
      <c r="H41" s="27">
        <f>H38-H40</f>
        <v>5432991.8599999994</v>
      </c>
      <c r="I41" s="2"/>
    </row>
    <row r="42" spans="1:9" ht="12.5" x14ac:dyDescent="0.25">
      <c r="A42" s="2"/>
      <c r="B42" s="3"/>
      <c r="C42" s="3"/>
      <c r="D42" s="3"/>
      <c r="E42" s="4"/>
      <c r="F42" s="30"/>
      <c r="G42" s="30"/>
      <c r="H42" s="26"/>
      <c r="I42" s="2"/>
    </row>
    <row r="43" spans="1:9" ht="12.5" x14ac:dyDescent="0.25">
      <c r="A43" s="2"/>
      <c r="B43" s="3" t="s">
        <v>67</v>
      </c>
      <c r="C43" s="3"/>
      <c r="D43" s="3"/>
      <c r="E43" s="4"/>
      <c r="F43" s="32">
        <v>-8213</v>
      </c>
      <c r="G43" s="30"/>
      <c r="H43" s="28" t="s">
        <v>55</v>
      </c>
      <c r="I43" s="2"/>
    </row>
    <row r="44" spans="1:9" ht="13" x14ac:dyDescent="0.3">
      <c r="A44" s="2"/>
      <c r="B44" s="3"/>
      <c r="C44" s="3"/>
      <c r="D44" s="3"/>
      <c r="E44" s="4"/>
      <c r="F44" s="30"/>
      <c r="G44" s="30"/>
      <c r="H44" s="34"/>
      <c r="I44" s="2"/>
    </row>
    <row r="45" spans="1:9" ht="13.5" thickBot="1" x14ac:dyDescent="0.35">
      <c r="A45" s="2"/>
      <c r="B45" s="8" t="s">
        <v>68</v>
      </c>
      <c r="C45" s="3"/>
      <c r="D45" s="3"/>
      <c r="E45" s="4" t="s">
        <v>6</v>
      </c>
      <c r="F45" s="35">
        <f>F41-F43</f>
        <v>5977138.2000000002</v>
      </c>
      <c r="G45" s="30" t="s">
        <v>6</v>
      </c>
      <c r="H45" s="36">
        <f>H41</f>
        <v>5432991.8599999994</v>
      </c>
      <c r="I45" s="2"/>
    </row>
    <row r="46" spans="1:9" ht="13" thickTop="1" x14ac:dyDescent="0.25">
      <c r="A46" s="2"/>
      <c r="B46" s="3"/>
      <c r="C46" s="3"/>
      <c r="D46" s="3"/>
      <c r="E46" s="4"/>
      <c r="F46" s="26"/>
      <c r="G46" s="4"/>
      <c r="H46" s="1"/>
      <c r="I46" s="2"/>
    </row>
    <row r="47" spans="1:9" ht="13" x14ac:dyDescent="0.3">
      <c r="A47" s="37"/>
      <c r="B47" s="48" t="s">
        <v>69</v>
      </c>
      <c r="C47" s="48"/>
      <c r="D47" s="48"/>
      <c r="E47" s="4" t="s">
        <v>6</v>
      </c>
      <c r="F47" s="38">
        <f>F45/1000000</f>
        <v>5.9771382000000006</v>
      </c>
      <c r="G47" s="4" t="s">
        <v>6</v>
      </c>
      <c r="H47" s="38">
        <f>H45/1000000</f>
        <v>5.4329918599999996</v>
      </c>
      <c r="I47" s="37"/>
    </row>
    <row r="48" spans="1:9" ht="12.5" x14ac:dyDescent="0.25">
      <c r="A48" s="2"/>
      <c r="B48" s="42"/>
      <c r="C48" s="42"/>
      <c r="D48" s="42"/>
      <c r="E48" s="4"/>
      <c r="F48" s="26"/>
      <c r="G48" s="4"/>
      <c r="H48" s="26"/>
      <c r="I48" s="2"/>
    </row>
    <row r="49" spans="1:9" ht="12.5" x14ac:dyDescent="0.25">
      <c r="A49" s="2"/>
      <c r="B49" s="42"/>
      <c r="C49" s="42"/>
      <c r="D49" s="42"/>
      <c r="E49" s="4"/>
      <c r="F49" s="26"/>
      <c r="G49" s="4"/>
      <c r="H49" s="26"/>
      <c r="I49" s="2"/>
    </row>
    <row r="50" spans="1:9" x14ac:dyDescent="0.2"/>
    <row r="51" spans="1:9" x14ac:dyDescent="0.2"/>
    <row r="52" spans="1:9" x14ac:dyDescent="0.2"/>
    <row r="53" spans="1:9" ht="12.5" x14ac:dyDescent="0.25">
      <c r="A53" s="2"/>
      <c r="B53" s="16"/>
      <c r="C53" s="2"/>
      <c r="D53" s="16"/>
      <c r="E53" s="4"/>
      <c r="F53" s="43"/>
      <c r="G53" s="43"/>
      <c r="H53" s="43"/>
      <c r="I53" s="2"/>
    </row>
    <row r="54" spans="1:9" ht="11.5" x14ac:dyDescent="0.25">
      <c r="A54" s="17"/>
      <c r="B54" s="18" t="s">
        <v>36</v>
      </c>
      <c r="C54" s="17"/>
      <c r="D54" s="18" t="s">
        <v>37</v>
      </c>
      <c r="E54" s="19"/>
      <c r="F54" s="39" t="s">
        <v>38</v>
      </c>
      <c r="G54" s="39"/>
      <c r="H54" s="39"/>
      <c r="I54" s="17"/>
    </row>
    <row r="55" spans="1:9" ht="11.5" x14ac:dyDescent="0.25">
      <c r="A55" s="17"/>
      <c r="B55" s="20" t="s">
        <v>39</v>
      </c>
      <c r="C55" s="17"/>
      <c r="D55" s="20" t="s">
        <v>40</v>
      </c>
      <c r="E55" s="19"/>
      <c r="F55" s="40" t="s">
        <v>41</v>
      </c>
      <c r="G55" s="40"/>
      <c r="H55" s="40"/>
      <c r="I55" s="17"/>
    </row>
    <row r="56" spans="1:9" x14ac:dyDescent="0.2"/>
    <row r="57" spans="1:9" x14ac:dyDescent="0.2"/>
    <row r="58" spans="1:9" x14ac:dyDescent="0.2"/>
    <row r="59" spans="1:9" x14ac:dyDescent="0.2"/>
  </sheetData>
  <sheetProtection algorithmName="SHA-512" hashValue="Ll/WTIW9duSwziBQpvgLypM7NoxgaZ4nFJFjBSAkmexaMi5KgtOTKXpCMs1hS8D032PS2aFwxVQTSSxnzI2LRw==" saltValue="x95QUoSYGjFSWCqHkKPmFw==" spinCount="100000" sheet="1" objects="1" scenarios="1"/>
  <mergeCells count="15">
    <mergeCell ref="B6:D6"/>
    <mergeCell ref="A1:H1"/>
    <mergeCell ref="A2:H2"/>
    <mergeCell ref="A3:H3"/>
    <mergeCell ref="A4:H4"/>
    <mergeCell ref="B5:H5"/>
    <mergeCell ref="F53:H53"/>
    <mergeCell ref="F54:H54"/>
    <mergeCell ref="F55:H55"/>
    <mergeCell ref="B7:D7"/>
    <mergeCell ref="B11:D11"/>
    <mergeCell ref="B19:D19"/>
    <mergeCell ref="B47:D47"/>
    <mergeCell ref="B48:D48"/>
    <mergeCell ref="B49:D49"/>
  </mergeCells>
  <printOptions horizontalCentered="1"/>
  <pageMargins left="0.47244094488188981" right="0.47244094488188981" top="0.59055118110236227" bottom="0.59055118110236227" header="0" footer="0"/>
  <pageSetup scale="8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General</vt:lpstr>
      <vt:lpstr>Estado de Resultados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Galindo</dc:creator>
  <cp:lastModifiedBy>Claudia Galindo</cp:lastModifiedBy>
  <dcterms:created xsi:type="dcterms:W3CDTF">2026-04-08T14:40:59Z</dcterms:created>
  <dcterms:modified xsi:type="dcterms:W3CDTF">2026-04-08T15:09:17Z</dcterms:modified>
</cp:coreProperties>
</file>