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6\BolsadeValores\"/>
    </mc:Choice>
  </mc:AlternateContent>
  <xr:revisionPtr revIDLastSave="0" documentId="8_{03047CC8-E271-4C84-9297-74454DD8C927}" xr6:coauthVersionLast="47" xr6:coauthVersionMax="47" xr10:uidLastSave="{00000000-0000-0000-0000-000000000000}"/>
  <bookViews>
    <workbookView xWindow="22015" yWindow="-104" windowWidth="22325" windowHeight="11947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Balances!$A$1:$I$57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19" i="2"/>
  <c r="I52" i="1"/>
  <c r="I47" i="1"/>
  <c r="I43" i="1"/>
  <c r="I39" i="1"/>
  <c r="I34" i="1"/>
  <c r="I21" i="1"/>
  <c r="I17" i="1"/>
  <c r="I32" i="2"/>
  <c r="I25" i="2"/>
  <c r="I19" i="2"/>
  <c r="I48" i="1" l="1"/>
  <c r="I53" i="1" s="1"/>
  <c r="I25" i="1"/>
  <c r="I27" i="2"/>
  <c r="G52" i="1"/>
  <c r="G47" i="1"/>
  <c r="G43" i="1"/>
  <c r="G39" i="1"/>
  <c r="G21" i="1"/>
  <c r="G17" i="1"/>
  <c r="I34" i="2" l="1"/>
  <c r="I38" i="2" s="1"/>
  <c r="I42" i="2" s="1"/>
  <c r="G48" i="1"/>
  <c r="G53" i="1" s="1"/>
  <c r="G25" i="1"/>
  <c r="G25" i="2"/>
  <c r="G27" i="2" l="1"/>
  <c r="I62" i="1" l="1"/>
  <c r="G32" i="2"/>
  <c r="G34" i="2" l="1"/>
  <c r="G38" i="2" s="1"/>
  <c r="G42" i="2" s="1"/>
  <c r="G62" i="1" l="1"/>
</calcChain>
</file>

<file path=xl/sharedStrings.xml><?xml version="1.0" encoding="utf-8"?>
<sst xmlns="http://schemas.openxmlformats.org/spreadsheetml/2006/main" count="103" uniqueCount="75">
  <si>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</si>
  <si>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</si>
  <si>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</si>
  <si>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</si>
  <si>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</si>
  <si>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</si>
  <si>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</si>
  <si>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</si>
  <si>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</si>
  <si>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</si>
  <si>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</si>
  <si>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</si>
  <si>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</si>
  <si>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</si>
  <si>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</si>
  <si>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</si>
  <si>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</si>
  <si>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</si>
  <si>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</si>
  <si>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</si>
  <si>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</si>
  <si>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</si>
  <si>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</si>
  <si>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</si>
  <si>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</si>
  <si>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</si>
  <si>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</si>
  <si>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</si>
  <si>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</si>
  <si>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</si>
  <si>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</si>
  <si>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</si>
  <si>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</si>
  <si>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</si>
  <si>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</si>
  <si>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</si>
  <si>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</si>
  <si>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</si>
  <si>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</si>
  <si>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</si>
  <si>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</si>
  <si>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</si>
  <si>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</si>
  <si>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</si>
  <si>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</si>
  <si>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</si>
  <si>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</si>
  <si>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</si>
  <si>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</si>
  <si>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</si>
  <si>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</si>
  <si>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</si>
  <si>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</si>
  <si>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</si>
  <si>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</si>
  <si>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</si>
  <si>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</si>
  <si>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</si>
  <si>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</si>
  <si>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</si>
  <si>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</si>
  <si>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</si>
  <si>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</si>
  <si>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</si>
  <si>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</si>
  <si>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</si>
  <si>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</si>
  <si>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</si>
  <si>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Alfredo Antonio Sol Zaldivar</t>
  </si>
  <si>
    <t>Gerente General</t>
  </si>
  <si>
    <t>2025</t>
  </si>
  <si>
    <t>2026</t>
  </si>
  <si>
    <t>Por los años terminados el 31 de marzo de 2026 y 2025</t>
  </si>
  <si>
    <t>Al 31 de marzo  de 2026 y 2025</t>
  </si>
  <si>
    <t>Reportos y otras obligaciones bursatiles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</si>
</sst>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103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0" fontId="8" fillId="0" borderId="0" xfId="15" applyNumberFormat="1" applyFont="1" applyBorder="1" applyAlignment="1">
      <alignment horizontal="right"/>
    </xf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66" fontId="3" fillId="0" borderId="0" xfId="14" applyNumberFormat="1" applyFont="1"/>
    <xf numFmtId="37" fontId="6" fillId="0" borderId="0" xfId="9" applyNumberFormat="1" applyFont="1"/>
    <xf numFmtId="175" fontId="18" fillId="2" borderId="3" xfId="42" applyNumberFormat="1" applyFont="1" applyFill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  <xf numFmtId="166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5" fontId="21" fillId="0" borderId="0" xfId="18" applyNumberFormat="1" applyFont="1"/>
    <xf numFmtId="175" fontId="21" fillId="0" borderId="3" xfId="18" applyNumberFormat="1" applyFont="1" applyBorder="1"/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BDEF8882-2384-4E80-8F22-5D263BDF8C3E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="115" zoomScaleNormal="115" workbookViewId="0">
      <selection activeCell="A11" sqref="A11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73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70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77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98">
        <v>1501.4</v>
      </c>
      <c r="H11" s="73"/>
      <c r="I11" s="73">
        <v>2237.8000000000002</v>
      </c>
    </row>
    <row r="12" spans="1:12">
      <c r="A12" s="15" t="s">
        <v>2</v>
      </c>
      <c r="B12" s="15"/>
      <c r="C12" s="15"/>
      <c r="D12" s="15"/>
      <c r="E12" s="44"/>
      <c r="F12" s="12"/>
      <c r="G12" s="98">
        <v>42.2</v>
      </c>
      <c r="H12" s="73"/>
      <c r="I12" s="73">
        <v>83.6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98">
        <v>41020.199999999997</v>
      </c>
      <c r="H13" s="73"/>
      <c r="I13" s="73">
        <v>42370.2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98">
        <v>12470.4</v>
      </c>
      <c r="H14" s="73"/>
      <c r="I14" s="73">
        <v>9646.4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98">
        <v>44106.3</v>
      </c>
      <c r="H15" s="73"/>
      <c r="I15" s="73">
        <v>36290</v>
      </c>
    </row>
    <row r="16" spans="1:12">
      <c r="A16" s="15" t="s">
        <v>56</v>
      </c>
      <c r="B16" s="15"/>
      <c r="C16" s="15"/>
      <c r="D16" s="15"/>
      <c r="E16" s="44"/>
      <c r="F16" s="12"/>
      <c r="G16" s="98">
        <v>3225.9</v>
      </c>
      <c r="H16" s="73"/>
      <c r="I16" s="73">
        <v>4432.8999999999996</v>
      </c>
    </row>
    <row r="17" spans="1:13">
      <c r="A17" s="16"/>
      <c r="B17" s="16"/>
      <c r="C17" s="16"/>
      <c r="D17" s="16"/>
      <c r="E17" s="44"/>
      <c r="F17" s="17"/>
      <c r="G17" s="18">
        <f>SUM(G11:G16)</f>
        <v>102366.39999999999</v>
      </c>
      <c r="H17" s="78"/>
      <c r="I17" s="18">
        <f>SUM(I11:I16)</f>
        <v>95060.9</v>
      </c>
    </row>
    <row r="18" spans="1:13">
      <c r="A18" s="12" t="s">
        <v>24</v>
      </c>
      <c r="B18" s="12"/>
      <c r="C18" s="12"/>
      <c r="D18" s="12"/>
      <c r="E18" s="44"/>
      <c r="F18" s="19"/>
      <c r="G18" s="56" t="s">
        <v>0</v>
      </c>
      <c r="H18" s="56"/>
      <c r="I18" s="56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6">
        <v>0</v>
      </c>
      <c r="H19" s="56"/>
      <c r="I19" s="56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74">
        <v>4450.1000000000004</v>
      </c>
      <c r="H20" s="73"/>
      <c r="I20" s="74">
        <v>3720.4</v>
      </c>
    </row>
    <row r="21" spans="1:13">
      <c r="A21" s="15"/>
      <c r="B21" s="15"/>
      <c r="C21" s="15"/>
      <c r="D21" s="15"/>
      <c r="E21" s="44"/>
      <c r="F21" s="19"/>
      <c r="G21" s="21">
        <f>SUM(G19:G20)</f>
        <v>4450.1000000000004</v>
      </c>
      <c r="H21" s="21"/>
      <c r="I21" s="21">
        <f>SUM(I19:I20)</f>
        <v>3720.4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74">
        <v>3252.1</v>
      </c>
      <c r="H24" s="73"/>
      <c r="I24" s="74">
        <v>3441.5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110068.6</v>
      </c>
      <c r="H25" s="21"/>
      <c r="I25" s="22">
        <f>I17+I21+I24</f>
        <v>102222.79999999999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79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79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75">
        <v>3385.2</v>
      </c>
      <c r="H29" s="75"/>
      <c r="I29" s="75">
        <v>2570.9899999999998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66">
        <v>348.3</v>
      </c>
      <c r="H30" s="66"/>
      <c r="I30" s="66">
        <v>473.88</v>
      </c>
    </row>
    <row r="31" spans="1:13">
      <c r="A31" s="15" t="s">
        <v>58</v>
      </c>
      <c r="B31" s="15"/>
      <c r="C31" s="15"/>
      <c r="D31" s="15"/>
      <c r="E31" s="46"/>
      <c r="F31" s="50"/>
      <c r="G31" s="66">
        <v>13013.7</v>
      </c>
      <c r="H31" s="66"/>
      <c r="I31" s="66">
        <v>11337.08</v>
      </c>
    </row>
    <row r="32" spans="1:13">
      <c r="A32" s="15" t="s">
        <v>74</v>
      </c>
      <c r="B32" s="15"/>
      <c r="C32" s="15"/>
      <c r="D32" s="15"/>
      <c r="E32" s="46"/>
      <c r="F32" s="50"/>
      <c r="G32" s="66">
        <v>1000</v>
      </c>
      <c r="H32" s="66"/>
      <c r="I32" s="66">
        <v>0</v>
      </c>
    </row>
    <row r="33" spans="1:14">
      <c r="A33" s="15" t="s">
        <v>6</v>
      </c>
      <c r="B33" s="15"/>
      <c r="C33" s="15"/>
      <c r="D33" s="15"/>
      <c r="E33" s="46"/>
      <c r="F33" s="50"/>
      <c r="G33" s="67">
        <v>5215.5</v>
      </c>
      <c r="H33" s="66"/>
      <c r="I33" s="67">
        <v>5012.2</v>
      </c>
    </row>
    <row r="34" spans="1:14">
      <c r="A34" s="15"/>
      <c r="B34" s="15"/>
      <c r="C34" s="15"/>
      <c r="D34" s="15"/>
      <c r="E34" s="46"/>
      <c r="F34" s="50"/>
      <c r="G34" s="76">
        <f>SUM(G29:G33)</f>
        <v>22962.7</v>
      </c>
      <c r="H34" s="52"/>
      <c r="I34" s="76">
        <f>SUM(I29:I33)</f>
        <v>19394.150000000001</v>
      </c>
    </row>
    <row r="35" spans="1:14">
      <c r="A35" s="50" t="s">
        <v>34</v>
      </c>
      <c r="B35" s="50"/>
      <c r="C35" s="50"/>
      <c r="D35" s="50"/>
      <c r="E35" s="46"/>
      <c r="F35" s="50"/>
      <c r="G35" s="25"/>
      <c r="H35" s="52"/>
      <c r="I35" s="25"/>
    </row>
    <row r="36" spans="1:14">
      <c r="A36" s="15" t="s">
        <v>7</v>
      </c>
      <c r="B36" s="15"/>
      <c r="C36" s="15"/>
      <c r="D36" s="15"/>
      <c r="E36" s="47"/>
      <c r="F36" s="50"/>
      <c r="G36" s="99">
        <v>10658.973040000001</v>
      </c>
      <c r="H36" s="66"/>
      <c r="I36" s="66">
        <v>7778.2</v>
      </c>
    </row>
    <row r="37" spans="1:14">
      <c r="A37" s="15" t="s">
        <v>8</v>
      </c>
      <c r="B37" s="15"/>
      <c r="C37" s="15"/>
      <c r="D37" s="15"/>
      <c r="E37" s="46"/>
      <c r="F37" s="50"/>
      <c r="G37" s="99">
        <v>739.78260999999998</v>
      </c>
      <c r="H37" s="66"/>
      <c r="I37" s="66">
        <v>843.5</v>
      </c>
    </row>
    <row r="38" spans="1:14">
      <c r="A38" s="15" t="s">
        <v>9</v>
      </c>
      <c r="B38" s="15"/>
      <c r="C38" s="15"/>
      <c r="D38" s="15"/>
      <c r="E38" s="46"/>
      <c r="F38" s="50"/>
      <c r="G38" s="100">
        <v>3354.7191499999999</v>
      </c>
      <c r="H38" s="66"/>
      <c r="I38" s="92">
        <v>1733.6</v>
      </c>
    </row>
    <row r="39" spans="1:14">
      <c r="A39" s="15"/>
      <c r="B39" s="15"/>
      <c r="C39" s="15"/>
      <c r="D39" s="15"/>
      <c r="E39" s="46"/>
      <c r="F39" s="50"/>
      <c r="G39" s="25">
        <f>SUM(G36:G38)</f>
        <v>14753.4748</v>
      </c>
      <c r="H39" s="52"/>
      <c r="I39" s="25">
        <f>SUM(I36:I38)</f>
        <v>10355.300000000001</v>
      </c>
    </row>
    <row r="40" spans="1:14">
      <c r="A40" s="50" t="s">
        <v>28</v>
      </c>
      <c r="B40" s="50"/>
      <c r="C40" s="50"/>
      <c r="D40" s="50"/>
      <c r="E40" s="46"/>
      <c r="F40" s="50"/>
      <c r="G40" s="25"/>
      <c r="H40" s="52"/>
      <c r="I40" s="25"/>
    </row>
    <row r="41" spans="1:14">
      <c r="A41" s="15" t="s">
        <v>10</v>
      </c>
      <c r="B41" s="15"/>
      <c r="C41" s="15"/>
      <c r="D41" s="15"/>
      <c r="E41" s="46"/>
      <c r="F41" s="50"/>
      <c r="G41" s="101">
        <v>1105.3258699999999</v>
      </c>
      <c r="H41" s="66"/>
      <c r="I41" s="66">
        <v>1045.5</v>
      </c>
    </row>
    <row r="42" spans="1:14">
      <c r="A42" s="15" t="s">
        <v>11</v>
      </c>
      <c r="B42" s="15"/>
      <c r="C42" s="15"/>
      <c r="D42" s="15"/>
      <c r="E42" s="46"/>
      <c r="F42" s="50"/>
      <c r="G42" s="102">
        <v>21833.621350000001</v>
      </c>
      <c r="H42" s="66"/>
      <c r="I42" s="67">
        <v>20836.5</v>
      </c>
    </row>
    <row r="43" spans="1:14">
      <c r="A43" s="15"/>
      <c r="B43" s="15"/>
      <c r="C43" s="15"/>
      <c r="D43" s="15"/>
      <c r="E43" s="46"/>
      <c r="F43" s="50"/>
      <c r="G43" s="25">
        <f>SUM(G41:G42)</f>
        <v>22938.947220000002</v>
      </c>
      <c r="H43" s="52"/>
      <c r="I43" s="25">
        <f>SUM(I41:I42)</f>
        <v>21882</v>
      </c>
      <c r="K43" s="65"/>
    </row>
    <row r="44" spans="1:14">
      <c r="A44" s="19" t="s">
        <v>29</v>
      </c>
      <c r="B44" s="19"/>
      <c r="C44" s="19"/>
      <c r="D44" s="19"/>
      <c r="E44" s="46"/>
      <c r="F44" s="50"/>
      <c r="G44" s="25"/>
      <c r="H44" s="52"/>
      <c r="I44" s="25"/>
      <c r="K44" s="65"/>
    </row>
    <row r="45" spans="1:14">
      <c r="A45" s="15" t="s">
        <v>12</v>
      </c>
      <c r="B45" s="15"/>
      <c r="C45" s="15"/>
      <c r="D45" s="15"/>
      <c r="E45" s="46"/>
      <c r="F45" s="50"/>
      <c r="G45" s="66">
        <v>6252.5</v>
      </c>
      <c r="H45" s="66"/>
      <c r="I45" s="66">
        <v>6604.1</v>
      </c>
    </row>
    <row r="46" spans="1:14">
      <c r="A46" s="15" t="s">
        <v>13</v>
      </c>
      <c r="B46" s="15"/>
      <c r="C46" s="15"/>
      <c r="D46" s="15"/>
      <c r="E46" s="46"/>
      <c r="F46" s="50"/>
      <c r="G46" s="67">
        <v>1323.6</v>
      </c>
      <c r="H46" s="66"/>
      <c r="I46" s="67">
        <v>1138.0999999999999</v>
      </c>
      <c r="N46" s="65" t="s">
        <v>0</v>
      </c>
    </row>
    <row r="47" spans="1:14" ht="17.3" customHeight="1">
      <c r="A47" s="19"/>
      <c r="B47" s="19"/>
      <c r="C47" s="19"/>
      <c r="D47" s="19"/>
      <c r="E47" s="46"/>
      <c r="F47" s="50"/>
      <c r="G47" s="27">
        <f>SUM(G45:G46)</f>
        <v>7576.1</v>
      </c>
      <c r="H47" s="52"/>
      <c r="I47" s="27">
        <f>SUM(I45:I46)</f>
        <v>7742.2000000000007</v>
      </c>
      <c r="N47" s="65" t="s">
        <v>0</v>
      </c>
    </row>
    <row r="48" spans="1:14" ht="19.45" customHeight="1">
      <c r="A48" s="8" t="s">
        <v>30</v>
      </c>
      <c r="B48" s="19"/>
      <c r="C48" s="19"/>
      <c r="D48" s="19"/>
      <c r="E48" s="46"/>
      <c r="F48" s="50"/>
      <c r="G48" s="26">
        <f>G34+G39+G43+G47</f>
        <v>68231.222020000001</v>
      </c>
      <c r="H48" s="52"/>
      <c r="I48" s="26">
        <f>I34+I39+I43+I47</f>
        <v>59373.650000000009</v>
      </c>
    </row>
    <row r="49" spans="1:9">
      <c r="A49" s="50" t="s">
        <v>31</v>
      </c>
      <c r="B49" s="50"/>
      <c r="C49" s="50"/>
      <c r="D49" s="50"/>
      <c r="E49" s="46"/>
      <c r="F49" s="50"/>
      <c r="G49" s="25"/>
      <c r="H49" s="52"/>
      <c r="I49" s="25"/>
    </row>
    <row r="50" spans="1:9">
      <c r="A50" s="15" t="s">
        <v>14</v>
      </c>
      <c r="B50" s="15"/>
      <c r="C50" s="15"/>
      <c r="D50" s="15"/>
      <c r="E50" s="46"/>
      <c r="F50" s="50"/>
      <c r="G50" s="81">
        <v>15000</v>
      </c>
      <c r="H50" s="66"/>
      <c r="I50" s="81">
        <v>15000</v>
      </c>
    </row>
    <row r="51" spans="1:9" ht="15.7" customHeight="1">
      <c r="A51" s="20" t="s">
        <v>15</v>
      </c>
      <c r="B51" s="28"/>
      <c r="C51" s="28"/>
      <c r="D51" s="28"/>
      <c r="E51" s="46"/>
      <c r="F51" s="50"/>
      <c r="G51" s="82">
        <v>26837.4</v>
      </c>
      <c r="H51" s="66" t="s">
        <v>0</v>
      </c>
      <c r="I51" s="82">
        <v>27849.1</v>
      </c>
    </row>
    <row r="52" spans="1:9" ht="18" customHeight="1">
      <c r="A52" s="19"/>
      <c r="B52" s="19"/>
      <c r="C52" s="19"/>
      <c r="D52" s="19"/>
      <c r="E52" s="46"/>
      <c r="F52" s="50"/>
      <c r="G52" s="25">
        <f>SUM(G50:G51)</f>
        <v>41837.4</v>
      </c>
      <c r="H52" s="52" t="s">
        <v>0</v>
      </c>
      <c r="I52" s="25">
        <f>SUM(I50:I51)</f>
        <v>42849.1</v>
      </c>
    </row>
    <row r="53" spans="1:9" ht="19.45" customHeight="1" thickBot="1">
      <c r="A53" s="8" t="s">
        <v>32</v>
      </c>
      <c r="B53" s="8"/>
      <c r="C53" s="8"/>
      <c r="D53" s="8"/>
      <c r="E53" s="46"/>
      <c r="F53" s="50"/>
      <c r="G53" s="22">
        <f>G48+G52</f>
        <v>110068.62202000001</v>
      </c>
      <c r="H53" s="52"/>
      <c r="I53" s="22">
        <f>I48+I52</f>
        <v>102222.75</v>
      </c>
    </row>
    <row r="54" spans="1:9" ht="19.45" customHeight="1" thickTop="1">
      <c r="A54" s="8"/>
      <c r="B54" s="8"/>
      <c r="C54" s="8"/>
      <c r="D54" s="8"/>
      <c r="E54" s="46"/>
      <c r="F54" s="50"/>
      <c r="G54" s="21"/>
      <c r="H54" s="52"/>
      <c r="I54" s="21"/>
    </row>
    <row r="55" spans="1:9">
      <c r="A55" s="48" t="s">
        <v>64</v>
      </c>
      <c r="B55" s="48" t="s">
        <v>68</v>
      </c>
      <c r="E55" s="36"/>
      <c r="G55" s="43" t="s">
        <v>65</v>
      </c>
      <c r="H55" s="55"/>
      <c r="I55" s="43"/>
    </row>
    <row r="56" spans="1:9" ht="15" customHeight="1">
      <c r="A56" s="19" t="s">
        <v>60</v>
      </c>
      <c r="B56" s="19" t="s">
        <v>69</v>
      </c>
      <c r="C56" s="8"/>
      <c r="D56" s="8"/>
      <c r="E56" s="9"/>
      <c r="F56" s="8"/>
      <c r="G56" s="51" t="s">
        <v>66</v>
      </c>
      <c r="H56" s="80"/>
      <c r="I56" s="51"/>
    </row>
    <row r="57" spans="1:9" ht="15" thickBot="1">
      <c r="A57" s="49"/>
      <c r="B57" s="49"/>
      <c r="C57" s="49"/>
      <c r="D57" s="49"/>
      <c r="E57" s="49"/>
      <c r="F57" s="49"/>
      <c r="G57" s="49"/>
      <c r="H57" s="2"/>
      <c r="I57" s="49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60" spans="1:9">
      <c r="G60" s="55" t="s">
        <v>0</v>
      </c>
      <c r="I60" s="55" t="s">
        <v>0</v>
      </c>
    </row>
    <row r="62" spans="1:9">
      <c r="G62" s="55">
        <f>+G53-G25</f>
        <v>2.2020000003976747E-2</v>
      </c>
      <c r="I62" s="55">
        <f>+I53-I25</f>
        <v>-4.9999999988358468E-2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4" orientation="portrait" r:id="rId1"/>
  <headerFooter>
    <oddFooter>&amp;C&amp;"Times New Roman,Regular"3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opLeftCell="A35" zoomScale="138" zoomScaleNormal="138" workbookViewId="0">
      <selection activeCell="G43" sqref="G43"/>
    </sheetView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5" customWidth="1"/>
    <col min="8" max="8" width="3.3984375" style="55" customWidth="1"/>
    <col min="9" max="9" width="11.59765625" style="55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72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2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70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3">
        <v>35884.199999999997</v>
      </c>
      <c r="H14" s="68"/>
      <c r="I14" s="83">
        <v>37150.300000000003</v>
      </c>
    </row>
    <row r="15" spans="1:10">
      <c r="A15" s="34" t="s">
        <v>36</v>
      </c>
      <c r="G15" s="94">
        <v>9953</v>
      </c>
      <c r="H15" s="69"/>
      <c r="I15" s="84">
        <v>10012.1</v>
      </c>
    </row>
    <row r="16" spans="1:10" ht="16.600000000000001" customHeight="1">
      <c r="A16" s="35" t="s">
        <v>61</v>
      </c>
      <c r="G16" s="94">
        <v>3654.8</v>
      </c>
      <c r="H16" s="69"/>
      <c r="I16" s="84">
        <v>2404.9</v>
      </c>
    </row>
    <row r="17" spans="1:9">
      <c r="A17" s="34" t="s">
        <v>37</v>
      </c>
      <c r="G17" s="94">
        <v>3235.4</v>
      </c>
      <c r="H17" s="69"/>
      <c r="I17" s="84">
        <v>5250</v>
      </c>
    </row>
    <row r="18" spans="1:9">
      <c r="A18" s="34" t="s">
        <v>38</v>
      </c>
      <c r="G18" s="95">
        <v>1226.3</v>
      </c>
      <c r="H18" s="69"/>
      <c r="I18" s="85">
        <v>1218.5999999999999</v>
      </c>
    </row>
    <row r="19" spans="1:9">
      <c r="A19" s="31"/>
      <c r="G19" s="57">
        <f>SUM(G14:G18)</f>
        <v>53953.700000000004</v>
      </c>
      <c r="H19" s="57"/>
      <c r="I19" s="57">
        <f>SUM(I14:I18)</f>
        <v>56035.9</v>
      </c>
    </row>
    <row r="20" spans="1:9">
      <c r="A20" s="32" t="s">
        <v>52</v>
      </c>
      <c r="G20" s="58"/>
      <c r="H20" s="58"/>
      <c r="I20" s="58"/>
    </row>
    <row r="21" spans="1:9">
      <c r="A21" s="34" t="s">
        <v>39</v>
      </c>
      <c r="G21" s="96">
        <v>12502.7</v>
      </c>
      <c r="H21" s="70"/>
      <c r="I21" s="86">
        <v>10628.3</v>
      </c>
    </row>
    <row r="22" spans="1:9">
      <c r="A22" s="34" t="s">
        <v>40</v>
      </c>
      <c r="G22" s="96">
        <v>19896.7</v>
      </c>
      <c r="H22" s="70"/>
      <c r="I22" s="86">
        <v>20789.2</v>
      </c>
    </row>
    <row r="23" spans="1:9">
      <c r="A23" s="34" t="s">
        <v>41</v>
      </c>
      <c r="G23" s="96">
        <v>10139.6</v>
      </c>
      <c r="H23" s="70"/>
      <c r="I23" s="86">
        <v>9528</v>
      </c>
    </row>
    <row r="24" spans="1:9">
      <c r="A24" s="34" t="s">
        <v>54</v>
      </c>
      <c r="G24" s="97">
        <v>5148.6000000000004</v>
      </c>
      <c r="H24" s="70"/>
      <c r="I24" s="87">
        <v>5618.9</v>
      </c>
    </row>
    <row r="25" spans="1:9" ht="21.05" customHeight="1">
      <c r="A25" s="32"/>
      <c r="G25" s="59">
        <f>SUM(G21:G24)</f>
        <v>47687.6</v>
      </c>
      <c r="H25" s="60"/>
      <c r="I25" s="59">
        <f>SUM(I21:I24)</f>
        <v>46564.4</v>
      </c>
    </row>
    <row r="26" spans="1:9" ht="13.55" customHeight="1">
      <c r="A26" s="32" t="s">
        <v>62</v>
      </c>
      <c r="G26" s="71">
        <v>0</v>
      </c>
      <c r="H26" s="70"/>
      <c r="I26" s="71">
        <v>0</v>
      </c>
    </row>
    <row r="27" spans="1:9" ht="21.05" customHeight="1">
      <c r="A27" s="30" t="s">
        <v>42</v>
      </c>
      <c r="G27" s="61">
        <f>+G19-G25-G26</f>
        <v>6266.1000000000058</v>
      </c>
      <c r="H27" s="57"/>
      <c r="I27" s="61">
        <f>+I19-I25-I26</f>
        <v>9471.5</v>
      </c>
    </row>
    <row r="28" spans="1:9">
      <c r="A28" s="30"/>
      <c r="G28" s="62"/>
      <c r="H28" s="62"/>
      <c r="I28" s="62"/>
    </row>
    <row r="29" spans="1:9">
      <c r="A29" s="32" t="s">
        <v>53</v>
      </c>
      <c r="G29" s="62"/>
      <c r="H29" s="62"/>
      <c r="I29" s="62"/>
    </row>
    <row r="30" spans="1:9">
      <c r="A30" s="34" t="s">
        <v>43</v>
      </c>
      <c r="G30" s="88">
        <v>133.5</v>
      </c>
      <c r="H30" s="72"/>
      <c r="I30" s="88">
        <v>117.4</v>
      </c>
    </row>
    <row r="31" spans="1:9">
      <c r="A31" s="34" t="s">
        <v>46</v>
      </c>
      <c r="G31" s="89">
        <v>4136.8</v>
      </c>
      <c r="H31" s="90"/>
      <c r="I31" s="89">
        <v>3878.4</v>
      </c>
    </row>
    <row r="32" spans="1:9" ht="18.75" customHeight="1">
      <c r="A32" s="33"/>
      <c r="G32" s="63">
        <f>SUM(G30:G31)</f>
        <v>4270.3</v>
      </c>
      <c r="H32" s="62"/>
      <c r="I32" s="63">
        <f>SUM(I30:I31)</f>
        <v>3995.8</v>
      </c>
    </row>
    <row r="33" spans="1:10">
      <c r="A33" s="33"/>
      <c r="G33" s="62"/>
      <c r="H33" s="62"/>
      <c r="I33" s="62"/>
    </row>
    <row r="34" spans="1:10">
      <c r="A34" s="30" t="s">
        <v>45</v>
      </c>
      <c r="G34" s="62">
        <f>+G27-G32</f>
        <v>1995.8000000000056</v>
      </c>
      <c r="H34" s="62"/>
      <c r="I34" s="62">
        <f>+I27-I32</f>
        <v>5475.7</v>
      </c>
    </row>
    <row r="35" spans="1:10">
      <c r="A35" s="30"/>
      <c r="G35" s="62"/>
      <c r="H35" s="62"/>
      <c r="I35" s="62"/>
    </row>
    <row r="36" spans="1:10">
      <c r="A36" s="32" t="s">
        <v>44</v>
      </c>
      <c r="G36" s="85">
        <v>660.3</v>
      </c>
      <c r="H36" s="69"/>
      <c r="I36" s="85">
        <v>259.7</v>
      </c>
    </row>
    <row r="37" spans="1:10" ht="10.55" customHeight="1">
      <c r="A37" s="30"/>
      <c r="G37" s="62"/>
      <c r="H37" s="62"/>
      <c r="I37" s="62"/>
    </row>
    <row r="38" spans="1:10">
      <c r="A38" s="30" t="s">
        <v>55</v>
      </c>
      <c r="G38" s="57">
        <f>SUM(G34:G36)</f>
        <v>2656.1000000000058</v>
      </c>
      <c r="H38" s="57"/>
      <c r="I38" s="57">
        <f>SUM(I34:I36)</f>
        <v>5735.4</v>
      </c>
    </row>
    <row r="39" spans="1:10">
      <c r="A39" s="30"/>
      <c r="G39" s="62"/>
      <c r="H39" s="62"/>
      <c r="I39" s="62"/>
    </row>
    <row r="40" spans="1:10">
      <c r="A40" s="32" t="s">
        <v>47</v>
      </c>
      <c r="G40" s="62">
        <v>-801.8</v>
      </c>
      <c r="H40" s="62"/>
      <c r="I40" s="62">
        <v>0</v>
      </c>
    </row>
    <row r="41" spans="1:10" hidden="1">
      <c r="A41" s="32" t="s">
        <v>63</v>
      </c>
      <c r="G41" s="62">
        <v>0</v>
      </c>
      <c r="H41" s="62"/>
      <c r="I41" s="62">
        <v>0</v>
      </c>
    </row>
    <row r="42" spans="1:10" ht="24.8" customHeight="1" thickBot="1">
      <c r="A42" s="30" t="s">
        <v>49</v>
      </c>
      <c r="G42" s="64">
        <f>SUM(G38:G41)</f>
        <v>1854.3000000000059</v>
      </c>
      <c r="H42" s="62"/>
      <c r="I42" s="64">
        <f>SUM(I38:I41)</f>
        <v>5735.4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68</v>
      </c>
      <c r="G46" s="43" t="s">
        <v>65</v>
      </c>
      <c r="I46" s="43"/>
    </row>
    <row r="47" spans="1:10" ht="15" customHeight="1">
      <c r="A47" s="19" t="s">
        <v>60</v>
      </c>
      <c r="B47" s="19" t="s">
        <v>69</v>
      </c>
      <c r="C47" s="8"/>
      <c r="D47" s="8"/>
      <c r="E47" s="9"/>
      <c r="F47" s="8"/>
      <c r="G47" s="51" t="s">
        <v>66</v>
      </c>
      <c r="H47" s="8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91"/>
      <c r="I48" s="54"/>
    </row>
    <row r="49" spans="1:10">
      <c r="A49" s="53"/>
      <c r="B49" s="54"/>
      <c r="C49" s="54"/>
      <c r="D49" s="54"/>
      <c r="E49" s="42"/>
      <c r="F49" s="54"/>
      <c r="G49" s="54"/>
      <c r="H49" s="91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2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ignoredErrors>
    <ignoredError sqref="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2026-04-09T20:18:21Z</cp:lastPrinted>
  <dcterms:created xsi:type="dcterms:W3CDTF">2011-01-17T20:49:33Z</dcterms:created>
  <dcterms:modified xsi:type="dcterms:W3CDTF">2026-04-09T20:18:52Z</dcterms:modified>
</cp:coreProperties>
</file>