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6\"/>
    </mc:Choice>
  </mc:AlternateContent>
  <xr:revisionPtr revIDLastSave="0" documentId="13_ncr:1_{1AC2D916-7BB0-44F2-BDBC-7A690F4593B6}" xr6:coauthVersionLast="47" xr6:coauthVersionMax="47" xr10:uidLastSave="{00000000-0000-0000-0000-000000000000}"/>
  <bookViews>
    <workbookView xWindow="19090" yWindow="-110" windowWidth="19420" windowHeight="10300" xr2:uid="{C3E7C0FC-C718-4C3B-8362-59373031C212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G33" i="2"/>
  <c r="C32" i="2"/>
  <c r="G30" i="2"/>
  <c r="C28" i="2"/>
  <c r="G28" i="2"/>
  <c r="G23" i="2"/>
  <c r="C23" i="2"/>
  <c r="G19" i="2"/>
  <c r="C17" i="2"/>
  <c r="G15" i="2"/>
  <c r="G10" i="2"/>
  <c r="C12" i="2"/>
  <c r="C9" i="2"/>
  <c r="G5" i="2"/>
  <c r="G45" i="2" s="1"/>
  <c r="C5" i="2"/>
  <c r="G55" i="1"/>
  <c r="H53" i="1" s="1"/>
  <c r="C55" i="1"/>
  <c r="C49" i="1"/>
  <c r="G49" i="1"/>
  <c r="E44" i="1"/>
  <c r="G43" i="1"/>
  <c r="G41" i="1"/>
  <c r="G39" i="1"/>
  <c r="G37" i="1"/>
  <c r="G46" i="1" s="1"/>
  <c r="G33" i="1"/>
  <c r="C33" i="1"/>
  <c r="G31" i="1"/>
  <c r="G29" i="1"/>
  <c r="C29" i="1"/>
  <c r="G26" i="1"/>
  <c r="C26" i="1"/>
  <c r="G24" i="1"/>
  <c r="C20" i="1"/>
  <c r="G19" i="1"/>
  <c r="G17" i="1"/>
  <c r="C16" i="1"/>
  <c r="G14" i="1"/>
  <c r="C10" i="1"/>
  <c r="G9" i="1"/>
  <c r="G6" i="1"/>
  <c r="G35" i="1" s="1"/>
  <c r="G47" i="1" s="1"/>
  <c r="C6" i="1"/>
  <c r="C45" i="2" l="1"/>
  <c r="G46" i="2"/>
  <c r="E46" i="2" s="1"/>
  <c r="C47" i="1"/>
  <c r="H45" i="1"/>
  <c r="G47" i="2" l="1"/>
  <c r="C46" i="2"/>
  <c r="A46" i="2" s="1"/>
  <c r="C47" i="2" l="1"/>
  <c r="H47" i="2" s="1"/>
</calcChain>
</file>

<file path=xl/sharedStrings.xml><?xml version="1.0" encoding="utf-8"?>
<sst xmlns="http://schemas.openxmlformats.org/spreadsheetml/2006/main" count="162" uniqueCount="138">
  <si>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</si>
  <si>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</si>
  <si>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</si>
  <si>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</si>
  <si>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</si>
  <si>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</si>
  <si>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</si>
  <si>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</si>
  <si>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</si>
  <si>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</si>
  <si>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</si>
  <si>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 Y CONTINGENCIAL DE FIANZAS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</si>
  <si>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</si>
  <si>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</si>
  <si>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</si>
  <si>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</si>
  <si>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</si>
  <si>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</si>
  <si>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</si>
  <si>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</si>
  <si>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</si>
  <si>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</si>
  <si>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</si>
  <si>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</si>
  <si>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</si>
  <si>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</si>
  <si>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</si>
  <si>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</si>
  <si>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</si>
  <si>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</si>
  <si>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</si>
  <si>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</si>
  <si>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</si>
  <si>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</si>
  <si>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</si>
  <si>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</si>
  <si>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</si>
  <si>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</si>
  <si>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</si>
  <si>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</si>
  <si>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</si>
  <si>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</si>
  <si>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</si>
  <si>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</si>
  <si>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</si>
  <si>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</si>
  <si>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</si>
  <si>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</si>
  <si>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</si>
  <si>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</si>
  <si>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</si>
  <si>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</si>
  <si>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</si>
  <si>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</si>
  <si>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</si>
  <si>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</si>
  <si>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</si>
  <si>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</si>
  <si>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</si>
  <si>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</si>
  <si>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</si>
  <si>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</si>
  <si>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</si>
  <si>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</si>
  <si>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</si>
  <si>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</si>
  <si>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</si>
  <si>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</si>
  <si>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</si>
  <si>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</si>
  <si>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</si>
  <si>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</si>
  <si>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</si>
  <si>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</si>
  <si>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</si>
  <si>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</si>
  <si>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</si>
  <si>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</si>
  <si>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</si>
  <si>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</si>
  <si>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</si>
  <si>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</si>
  <si>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</si>
  <si>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CUENTAS DE CONTROL DIVERSAS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</si>
  <si>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</si>
  <si>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</si>
  <si>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</si>
  <si>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</si>
  <si>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</si>
  <si>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</si>
  <si>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</si>
  <si>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</si>
  <si>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</si>
  <si>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</si>
  <si>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</si>
  <si>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</si>
  <si>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</si>
  <si>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</si>
  <si>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</si>
  <si>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</si>
  <si>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</si>
  <si>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</si>
  <si>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</si>
  <si>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</si>
  <si>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</si>
  <si>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</si>
  <si>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</si>
  <si>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</si>
  <si>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</si>
  <si>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</si>
  <si>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</si>
  <si>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</si>
  <si>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</si>
  <si>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</si>
  <si>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</si>
  <si>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</si>
  <si>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</si>
  <si>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</si>
  <si>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</si>
  <si>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</si>
  <si>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</si>
  <si>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</si>
  <si>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</si>
  <si>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</si>
  <si>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</si>
  <si>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</si>
  <si>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</si>
  <si>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</si>
  <si>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</si>
  <si>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</si>
  <si>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</si>
  <si>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</si>
  <si>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</si>
  <si>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</si>
  <si>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</si>
  <si>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</si>
  <si>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28 DE FEBRERO DE 2026</t>
  </si>
  <si>
    <t>ESTADO DE RESULTADO DEL 01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</si>
</sst>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0" fontId="3" fillId="0" borderId="0" xfId="0" applyFont="1"/>
    <xf numFmtId="164" fontId="3" fillId="0" borderId="2" xfId="2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0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8" fillId="0" borderId="0" xfId="0" applyFont="1"/>
    <xf numFmtId="4" fontId="3" fillId="0" borderId="0" xfId="0" applyNumberFormat="1" applyFont="1"/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0" fontId="7" fillId="0" borderId="0" xfId="0" applyFont="1"/>
    <xf numFmtId="1" fontId="3" fillId="0" borderId="0" xfId="0" applyNumberFormat="1" applyFont="1"/>
    <xf numFmtId="43" fontId="3" fillId="0" borderId="0" xfId="2" applyNumberFormat="1" applyFont="1"/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164" fontId="6" fillId="0" borderId="0" xfId="3" applyFont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0" fontId="7" fillId="0" borderId="0" xfId="2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0" fontId="7" fillId="0" borderId="0" xfId="2" applyFont="1" applyAlignment="1">
      <alignment horizontal="left"/>
    </xf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</cellXfs>
  <cellStyles count="5">
    <cellStyle name="Millares" xfId="1" builtinId="3"/>
    <cellStyle name="Millares_BALANCE GENERALA ASOCIADO ENERO 06" xfId="3" xr:uid="{AE8DFB2E-3864-4934-BCB3-F295FCCBFF52}"/>
    <cellStyle name="Moneda 2" xfId="4" xr:uid="{7E1B4244-A351-4EE1-BA37-26C51CCB89E7}"/>
    <cellStyle name="Normal" xfId="0" builtinId="0"/>
    <cellStyle name="Normal 2" xfId="2" xr:uid="{A2A9C82F-AF37-4879-A52A-42F7FE40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58</xdr:row>
      <xdr:rowOff>15394</xdr:rowOff>
    </xdr:from>
    <xdr:to>
      <xdr:col>1</xdr:col>
      <xdr:colOff>982133</xdr:colOff>
      <xdr:row>61</xdr:row>
      <xdr:rowOff>126808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68FB3D5-440A-4097-9D8F-4077D179CC67}"/>
            </a:ext>
          </a:extLst>
        </xdr:cNvPr>
        <xdr:cNvSpPr/>
      </xdr:nvSpPr>
      <xdr:spPr>
        <a:xfrm>
          <a:off x="812800" y="9686444"/>
          <a:ext cx="3941233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907954</xdr:colOff>
      <xdr:row>58</xdr:row>
      <xdr:rowOff>2887</xdr:rowOff>
    </xdr:from>
    <xdr:to>
      <xdr:col>5</xdr:col>
      <xdr:colOff>575637</xdr:colOff>
      <xdr:row>61</xdr:row>
      <xdr:rowOff>65618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DC8A070-B7BB-4FF3-89C8-F5EE9339879F}"/>
            </a:ext>
          </a:extLst>
        </xdr:cNvPr>
        <xdr:cNvSpPr/>
      </xdr:nvSpPr>
      <xdr:spPr>
        <a:xfrm>
          <a:off x="7289704" y="9673937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102BE9C0-A19F-427F-9ECD-A9687C5F4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49</xdr:row>
      <xdr:rowOff>87843</xdr:rowOff>
    </xdr:from>
    <xdr:to>
      <xdr:col>6</xdr:col>
      <xdr:colOff>361950</xdr:colOff>
      <xdr:row>53</xdr:row>
      <xdr:rowOff>88901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F259D8C-F8E1-4C61-89EE-525E11EFB18E}"/>
            </a:ext>
          </a:extLst>
        </xdr:cNvPr>
        <xdr:cNvSpPr/>
      </xdr:nvSpPr>
      <xdr:spPr>
        <a:xfrm>
          <a:off x="7845425" y="942234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DE59E79-812D-4389-9AE4-873A10EFD12B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5FECC2C3-3EDA-4A63-8524-10B3012ED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E5B8-7EAA-4144-9B74-1908030CEB86}">
  <sheetPr>
    <tabColor rgb="FF0070C0"/>
    <pageSetUpPr fitToPage="1"/>
  </sheetPr>
  <dimension ref="A1:N67"/>
  <sheetViews>
    <sheetView tabSelected="1" view="pageBreakPreview" topLeftCell="A42" zoomScaleNormal="120" zoomScaleSheetLayoutView="100" workbookViewId="0">
      <selection activeCell="C63" sqref="C63"/>
    </sheetView>
  </sheetViews>
  <sheetFormatPr baseColWidth="10" defaultColWidth="11.453125" defaultRowHeight="13.5" x14ac:dyDescent="0.35"/>
  <cols>
    <col min="1" max="1" width="54" style="5" customWidth="1"/>
    <col min="2" max="2" width="18" style="6" customWidth="1"/>
    <col min="3" max="3" width="18.54296875" style="6" customWidth="1"/>
    <col min="4" max="4" width="0.81640625" style="2" customWidth="1"/>
    <col min="5" max="5" width="56.26953125" style="5" customWidth="1"/>
    <col min="6" max="6" width="18.54296875" style="6" customWidth="1"/>
    <col min="7" max="7" width="19.1796875" style="6" customWidth="1"/>
    <col min="8" max="8" width="13.7265625" style="2" customWidth="1"/>
    <col min="9" max="9" width="6.7265625" style="2" customWidth="1"/>
    <col min="10" max="10" width="15.54296875" style="2" customWidth="1"/>
    <col min="11" max="16384" width="11.453125" style="2"/>
  </cols>
  <sheetData>
    <row r="1" spans="1:10" ht="18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136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1609412.51</v>
      </c>
      <c r="D6" s="11"/>
      <c r="E6" s="8" t="s">
        <v>6</v>
      </c>
      <c r="F6" s="12"/>
      <c r="G6" s="10">
        <f>SUM(F7:F8)</f>
        <v>1328850.03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733158.85</v>
      </c>
      <c r="G7" s="10"/>
    </row>
    <row r="8" spans="1:10" ht="13" customHeight="1" x14ac:dyDescent="0.35">
      <c r="A8" s="5" t="s">
        <v>9</v>
      </c>
      <c r="B8" s="13">
        <v>1608312.51</v>
      </c>
      <c r="C8" s="10"/>
      <c r="D8" s="2" t="s">
        <v>2</v>
      </c>
      <c r="E8" s="5" t="s">
        <v>10</v>
      </c>
      <c r="F8" s="13">
        <v>595691.18000000005</v>
      </c>
    </row>
    <row r="9" spans="1:10" ht="13" customHeight="1" x14ac:dyDescent="0.35">
      <c r="B9" s="9"/>
      <c r="E9" s="8" t="s">
        <v>11</v>
      </c>
      <c r="F9" s="12"/>
      <c r="G9" s="10">
        <f>SUM(F10:F13)</f>
        <v>7024717.5499999998</v>
      </c>
    </row>
    <row r="10" spans="1:10" ht="13" customHeight="1" x14ac:dyDescent="0.35">
      <c r="A10" s="8" t="s">
        <v>12</v>
      </c>
      <c r="B10" s="9" t="s">
        <v>2</v>
      </c>
      <c r="C10" s="10">
        <f>SUM(B11:B14)</f>
        <v>4368647.8099999996</v>
      </c>
      <c r="E10" s="5" t="s">
        <v>13</v>
      </c>
      <c r="F10" s="12">
        <v>39741.29</v>
      </c>
      <c r="G10" s="10"/>
    </row>
    <row r="11" spans="1:10" ht="13" customHeight="1" x14ac:dyDescent="0.35">
      <c r="A11" s="5" t="s">
        <v>14</v>
      </c>
      <c r="B11" s="9">
        <v>300000</v>
      </c>
      <c r="E11" s="5" t="s">
        <v>15</v>
      </c>
      <c r="F11" s="14">
        <v>1305678.67</v>
      </c>
    </row>
    <row r="12" spans="1:10" ht="13" customHeight="1" x14ac:dyDescent="0.35">
      <c r="A12" s="5" t="s">
        <v>16</v>
      </c>
      <c r="B12" s="9">
        <v>4063964.09</v>
      </c>
      <c r="D12" s="15"/>
      <c r="E12" s="5" t="s">
        <v>17</v>
      </c>
      <c r="F12" s="14">
        <v>5664929.5899999999</v>
      </c>
      <c r="G12" s="10"/>
      <c r="J12" s="16"/>
    </row>
    <row r="13" spans="1:10" ht="13" customHeight="1" x14ac:dyDescent="0.35">
      <c r="A13" s="5" t="s">
        <v>18</v>
      </c>
      <c r="B13" s="9">
        <v>0</v>
      </c>
      <c r="D13" s="15"/>
      <c r="E13" s="5" t="s">
        <v>19</v>
      </c>
      <c r="F13" s="13">
        <v>14368</v>
      </c>
    </row>
    <row r="14" spans="1:10" ht="13" customHeight="1" x14ac:dyDescent="0.35">
      <c r="A14" s="5" t="s">
        <v>20</v>
      </c>
      <c r="B14" s="13">
        <v>4683.72</v>
      </c>
      <c r="D14" s="15"/>
      <c r="E14" s="8" t="s">
        <v>21</v>
      </c>
      <c r="G14" s="14">
        <f>SUM(F15:F16)</f>
        <v>1514765.2999999998</v>
      </c>
      <c r="J14" s="16"/>
    </row>
    <row r="15" spans="1:10" ht="13" customHeight="1" x14ac:dyDescent="0.35">
      <c r="B15" s="12"/>
      <c r="D15" s="15"/>
      <c r="E15" s="5" t="s">
        <v>22</v>
      </c>
      <c r="F15" s="14">
        <v>1239200.7999999998</v>
      </c>
    </row>
    <row r="16" spans="1:10" ht="13" customHeight="1" x14ac:dyDescent="0.35">
      <c r="A16" s="8" t="s">
        <v>23</v>
      </c>
      <c r="B16" s="17"/>
      <c r="C16" s="14">
        <f>SUM(B18:B18)</f>
        <v>1030766.4</v>
      </c>
      <c r="E16" s="5" t="s">
        <v>24</v>
      </c>
      <c r="F16" s="13">
        <v>275564.5</v>
      </c>
    </row>
    <row r="17" spans="1:14" ht="13" customHeight="1" x14ac:dyDescent="0.35">
      <c r="A17" s="5" t="s">
        <v>25</v>
      </c>
      <c r="B17" s="17"/>
      <c r="C17" s="14"/>
      <c r="E17" s="8" t="s">
        <v>26</v>
      </c>
      <c r="F17" s="18"/>
      <c r="G17" s="10">
        <f>SUM(F18)</f>
        <v>241710.86</v>
      </c>
    </row>
    <row r="18" spans="1:14" ht="13" customHeight="1" x14ac:dyDescent="0.35">
      <c r="A18" s="5" t="s">
        <v>27</v>
      </c>
      <c r="B18" s="13">
        <v>1030766.4</v>
      </c>
      <c r="C18" s="14"/>
      <c r="E18" s="5" t="s">
        <v>28</v>
      </c>
      <c r="F18" s="19">
        <v>241710.86</v>
      </c>
      <c r="G18" s="10"/>
    </row>
    <row r="19" spans="1:14" ht="13" customHeight="1" x14ac:dyDescent="0.35">
      <c r="E19" s="8" t="s">
        <v>29</v>
      </c>
      <c r="F19" s="14"/>
      <c r="G19" s="14">
        <f>SUM(F20:F23)</f>
        <v>6194970.459999999</v>
      </c>
    </row>
    <row r="20" spans="1:14" ht="13" customHeight="1" x14ac:dyDescent="0.35">
      <c r="A20" s="8" t="s">
        <v>30</v>
      </c>
      <c r="B20" s="9"/>
      <c r="C20" s="10">
        <f>SUM(B21:B24)</f>
        <v>17759507.950000003</v>
      </c>
      <c r="E20" s="2" t="s">
        <v>31</v>
      </c>
      <c r="F20" s="14">
        <v>530618.68999999994</v>
      </c>
      <c r="G20" s="14"/>
    </row>
    <row r="21" spans="1:14" ht="13" customHeight="1" x14ac:dyDescent="0.35">
      <c r="A21" s="5" t="s">
        <v>32</v>
      </c>
      <c r="B21" s="9">
        <v>4556200.88</v>
      </c>
      <c r="E21" s="5" t="s">
        <v>33</v>
      </c>
      <c r="F21" s="14">
        <v>5635000</v>
      </c>
      <c r="G21" s="10"/>
    </row>
    <row r="22" spans="1:14" ht="13" customHeight="1" x14ac:dyDescent="0.35">
      <c r="A22" s="20" t="s">
        <v>34</v>
      </c>
      <c r="B22" s="14">
        <v>13173783.680000002</v>
      </c>
      <c r="E22" s="5" t="s">
        <v>35</v>
      </c>
      <c r="F22" s="14">
        <v>0</v>
      </c>
      <c r="G22" s="10"/>
    </row>
    <row r="23" spans="1:14" ht="13" customHeight="1" x14ac:dyDescent="0.35">
      <c r="A23" s="5" t="s">
        <v>36</v>
      </c>
      <c r="B23" s="10">
        <v>56585.66</v>
      </c>
      <c r="E23" s="21" t="s">
        <v>37</v>
      </c>
      <c r="F23" s="19">
        <v>29351.77</v>
      </c>
      <c r="G23" s="10"/>
    </row>
    <row r="24" spans="1:14" ht="13" customHeight="1" x14ac:dyDescent="0.35">
      <c r="A24" s="5" t="s">
        <v>38</v>
      </c>
      <c r="B24" s="22">
        <v>-27062.27</v>
      </c>
      <c r="E24" s="8" t="s">
        <v>39</v>
      </c>
      <c r="F24" s="18"/>
      <c r="G24" s="10">
        <f>SUM(F25)</f>
        <v>58659.82</v>
      </c>
    </row>
    <row r="25" spans="1:14" ht="13" customHeight="1" x14ac:dyDescent="0.35">
      <c r="E25" s="5" t="s">
        <v>40</v>
      </c>
      <c r="F25" s="13">
        <v>58659.82</v>
      </c>
      <c r="G25" s="10"/>
    </row>
    <row r="26" spans="1:14" ht="13" customHeight="1" x14ac:dyDescent="0.35">
      <c r="A26" s="8" t="s">
        <v>41</v>
      </c>
      <c r="B26" s="12"/>
      <c r="C26" s="14">
        <f>SUM(B27)</f>
        <v>893226.37</v>
      </c>
      <c r="E26" s="8" t="s">
        <v>42</v>
      </c>
      <c r="F26" s="9"/>
      <c r="G26" s="10">
        <f>SUM(F27:F28)</f>
        <v>470590.70999999996</v>
      </c>
    </row>
    <row r="27" spans="1:14" ht="13" customHeight="1" x14ac:dyDescent="0.35">
      <c r="A27" s="5" t="s">
        <v>43</v>
      </c>
      <c r="B27" s="13">
        <v>893226.37</v>
      </c>
      <c r="E27" s="5" t="s">
        <v>44</v>
      </c>
      <c r="F27" s="12">
        <v>174343.43</v>
      </c>
    </row>
    <row r="28" spans="1:14" ht="13" customHeight="1" x14ac:dyDescent="0.35">
      <c r="B28" s="12"/>
      <c r="E28" s="5" t="s">
        <v>45</v>
      </c>
      <c r="F28" s="13">
        <v>296247.27999999997</v>
      </c>
      <c r="G28" s="10"/>
    </row>
    <row r="29" spans="1:14" ht="13" customHeight="1" x14ac:dyDescent="0.5">
      <c r="A29" s="8" t="s">
        <v>46</v>
      </c>
      <c r="B29" s="9" t="s">
        <v>2</v>
      </c>
      <c r="C29" s="10">
        <f>SUM(B30:B31)</f>
        <v>97760.729999999981</v>
      </c>
      <c r="E29" s="23" t="s">
        <v>47</v>
      </c>
      <c r="F29" s="24"/>
      <c r="G29" s="25">
        <f>SUM(F30:F30)</f>
        <v>45778.53</v>
      </c>
      <c r="N29" s="26"/>
    </row>
    <row r="30" spans="1:14" ht="13" customHeight="1" x14ac:dyDescent="0.35">
      <c r="A30" s="5" t="s">
        <v>48</v>
      </c>
      <c r="B30" s="12">
        <v>853670.87</v>
      </c>
      <c r="E30" s="21" t="s">
        <v>49</v>
      </c>
      <c r="F30" s="27">
        <v>45778.53</v>
      </c>
      <c r="G30" s="25"/>
      <c r="K30" s="26"/>
    </row>
    <row r="31" spans="1:14" ht="13" customHeight="1" x14ac:dyDescent="0.35">
      <c r="A31" s="5" t="s">
        <v>50</v>
      </c>
      <c r="B31" s="13">
        <v>-755910.14</v>
      </c>
      <c r="E31" s="8" t="s">
        <v>51</v>
      </c>
      <c r="G31" s="14">
        <f>SUM(F32)</f>
        <v>106475.66</v>
      </c>
    </row>
    <row r="32" spans="1:14" ht="13" customHeight="1" x14ac:dyDescent="0.35">
      <c r="B32" s="9"/>
      <c r="E32" s="28" t="s">
        <v>52</v>
      </c>
      <c r="F32" s="13">
        <v>106475.66</v>
      </c>
    </row>
    <row r="33" spans="1:10" ht="13" customHeight="1" x14ac:dyDescent="0.35">
      <c r="A33" s="8" t="s">
        <v>53</v>
      </c>
      <c r="B33" s="9"/>
      <c r="C33" s="10">
        <f>SUM(B34:B37)</f>
        <v>2633213.62</v>
      </c>
      <c r="E33" s="29" t="s">
        <v>54</v>
      </c>
      <c r="F33" s="12"/>
      <c r="G33" s="14">
        <f>SUM(F34)</f>
        <v>21.8</v>
      </c>
    </row>
    <row r="34" spans="1:10" ht="13" customHeight="1" x14ac:dyDescent="0.35">
      <c r="A34" s="5" t="s">
        <v>55</v>
      </c>
      <c r="B34" s="9">
        <v>1681069.87</v>
      </c>
      <c r="C34" s="10"/>
      <c r="E34" s="30" t="s">
        <v>56</v>
      </c>
      <c r="F34" s="13">
        <v>21.8</v>
      </c>
      <c r="J34" s="11"/>
    </row>
    <row r="35" spans="1:10" ht="13" customHeight="1" x14ac:dyDescent="0.35">
      <c r="A35" s="5" t="s">
        <v>57</v>
      </c>
      <c r="B35" s="10">
        <v>961495.59000000008</v>
      </c>
      <c r="C35" s="10"/>
      <c r="E35" s="31" t="s">
        <v>58</v>
      </c>
      <c r="F35" s="9" t="s">
        <v>2</v>
      </c>
      <c r="G35" s="32">
        <f>SUM(G6:G34)</f>
        <v>16986540.719999999</v>
      </c>
    </row>
    <row r="36" spans="1:10" ht="13" customHeight="1" x14ac:dyDescent="0.35">
      <c r="A36" s="5" t="s">
        <v>59</v>
      </c>
      <c r="B36" s="9">
        <v>117734.48</v>
      </c>
      <c r="C36" s="10"/>
      <c r="E36" s="31" t="s">
        <v>60</v>
      </c>
      <c r="F36" s="9" t="s">
        <v>2</v>
      </c>
      <c r="G36" s="10" t="s">
        <v>2</v>
      </c>
    </row>
    <row r="37" spans="1:10" ht="13" customHeight="1" x14ac:dyDescent="0.35">
      <c r="A37" s="5" t="s">
        <v>61</v>
      </c>
      <c r="B37" s="13">
        <v>-127086.32</v>
      </c>
      <c r="E37" s="8" t="s">
        <v>62</v>
      </c>
      <c r="F37" s="9"/>
      <c r="G37" s="10">
        <f>+F38</f>
        <v>9000000</v>
      </c>
    </row>
    <row r="38" spans="1:10" ht="13" customHeight="1" x14ac:dyDescent="0.35">
      <c r="B38" s="12"/>
      <c r="E38" s="5" t="s">
        <v>63</v>
      </c>
      <c r="F38" s="13">
        <v>9000000</v>
      </c>
      <c r="G38" s="10"/>
    </row>
    <row r="39" spans="1:10" ht="13" customHeight="1" x14ac:dyDescent="0.35">
      <c r="B39" s="12"/>
      <c r="E39" s="8" t="s">
        <v>64</v>
      </c>
      <c r="G39" s="12">
        <f>+F40</f>
        <v>419058.21</v>
      </c>
    </row>
    <row r="40" spans="1:10" ht="13" customHeight="1" x14ac:dyDescent="0.35">
      <c r="B40" s="12"/>
      <c r="E40" s="5" t="s">
        <v>65</v>
      </c>
      <c r="F40" s="13">
        <v>419058.21</v>
      </c>
    </row>
    <row r="41" spans="1:10" ht="13" customHeight="1" x14ac:dyDescent="0.35">
      <c r="B41" s="12"/>
      <c r="E41" s="33" t="s">
        <v>66</v>
      </c>
      <c r="F41" s="12"/>
      <c r="G41" s="10">
        <f>+F42</f>
        <v>4701.3599999999997</v>
      </c>
    </row>
    <row r="42" spans="1:10" ht="14.5" customHeight="1" x14ac:dyDescent="0.35">
      <c r="B42" s="12"/>
      <c r="E42" s="34" t="s">
        <v>67</v>
      </c>
      <c r="F42" s="13">
        <v>4701.3599999999997</v>
      </c>
      <c r="H42" s="11"/>
    </row>
    <row r="43" spans="1:10" ht="14.5" customHeight="1" x14ac:dyDescent="0.35">
      <c r="B43" s="12"/>
      <c r="E43" s="8" t="s">
        <v>68</v>
      </c>
      <c r="F43" s="12"/>
      <c r="G43" s="10">
        <f>SUM(F44:F45)</f>
        <v>1982235.1</v>
      </c>
      <c r="H43" s="11"/>
    </row>
    <row r="44" spans="1:10" ht="17" customHeight="1" x14ac:dyDescent="0.35">
      <c r="B44" s="12"/>
      <c r="E44" s="5" t="str">
        <f>IF(F44&lt;0,"PERDIDA DEL EJERCICIO","UTILIDAD DEL EJERCICIO")</f>
        <v>PERDIDA DEL EJERCICIO</v>
      </c>
      <c r="F44" s="12">
        <v>-1618329.8900000001</v>
      </c>
      <c r="H44" s="11"/>
    </row>
    <row r="45" spans="1:10" ht="12.75" customHeight="1" x14ac:dyDescent="0.35">
      <c r="B45" s="12"/>
      <c r="E45" s="5" t="s">
        <v>69</v>
      </c>
      <c r="F45" s="13">
        <v>3600564.99</v>
      </c>
      <c r="H45" s="35">
        <f>+G47-C47</f>
        <v>0</v>
      </c>
    </row>
    <row r="46" spans="1:10" ht="19" customHeight="1" x14ac:dyDescent="0.35">
      <c r="E46" s="7" t="s">
        <v>70</v>
      </c>
      <c r="F46" s="12"/>
      <c r="G46" s="32">
        <f>SUM(G37:G45)</f>
        <v>11405994.67</v>
      </c>
      <c r="H46" s="11"/>
    </row>
    <row r="47" spans="1:10" ht="18" customHeight="1" thickBot="1" x14ac:dyDescent="0.4">
      <c r="A47" s="31" t="s">
        <v>71</v>
      </c>
      <c r="B47" s="36" t="s">
        <v>2</v>
      </c>
      <c r="C47" s="37">
        <f>SUM(C5:C46)</f>
        <v>28392535.390000004</v>
      </c>
      <c r="E47" s="7" t="s">
        <v>72</v>
      </c>
      <c r="F47" s="9"/>
      <c r="G47" s="38">
        <f>G35+G46</f>
        <v>28392535.390000001</v>
      </c>
      <c r="H47" s="11"/>
    </row>
    <row r="48" spans="1:10" ht="7.5" customHeight="1" thickTop="1" x14ac:dyDescent="0.35">
      <c r="E48" s="7"/>
      <c r="F48" s="9"/>
      <c r="G48" s="39"/>
    </row>
    <row r="49" spans="1:11" ht="18" customHeight="1" x14ac:dyDescent="0.35">
      <c r="A49" s="8" t="s">
        <v>73</v>
      </c>
      <c r="B49" s="36"/>
      <c r="C49" s="40">
        <f>SUM(B50:B53)</f>
        <v>1064665716.52</v>
      </c>
      <c r="E49" s="41" t="s">
        <v>74</v>
      </c>
      <c r="F49" s="9"/>
      <c r="G49" s="40">
        <f>SUM(F50)</f>
        <v>1064665716.52</v>
      </c>
    </row>
    <row r="50" spans="1:11" ht="12.75" customHeight="1" x14ac:dyDescent="0.35">
      <c r="A50" s="42" t="s">
        <v>75</v>
      </c>
      <c r="B50" s="9">
        <v>933124916.80999994</v>
      </c>
      <c r="C50" s="36"/>
      <c r="E50" s="20" t="s">
        <v>76</v>
      </c>
      <c r="F50" s="13">
        <v>1064665716.52</v>
      </c>
      <c r="G50" s="36"/>
    </row>
    <row r="51" spans="1:11" ht="12.75" customHeight="1" x14ac:dyDescent="0.35">
      <c r="A51" s="5" t="s">
        <v>77</v>
      </c>
      <c r="B51" s="43">
        <v>26217899.800000001</v>
      </c>
      <c r="C51" s="44"/>
      <c r="E51" s="45"/>
      <c r="F51" s="43"/>
      <c r="G51" s="44"/>
    </row>
    <row r="52" spans="1:11" ht="12.75" customHeight="1" x14ac:dyDescent="0.35">
      <c r="A52" s="46" t="s">
        <v>78</v>
      </c>
      <c r="B52" s="43">
        <v>101970924.95999999</v>
      </c>
      <c r="F52" s="43"/>
      <c r="G52" s="44"/>
    </row>
    <row r="53" spans="1:11" ht="12.75" customHeight="1" x14ac:dyDescent="0.35">
      <c r="A53" s="20" t="s">
        <v>79</v>
      </c>
      <c r="B53" s="47">
        <v>3351974.95</v>
      </c>
      <c r="E53" s="48"/>
      <c r="F53" s="43"/>
      <c r="G53" s="49"/>
      <c r="H53" s="35">
        <f>+G55-C55</f>
        <v>0</v>
      </c>
    </row>
    <row r="54" spans="1:11" ht="12.75" customHeight="1" x14ac:dyDescent="0.35">
      <c r="B54" s="49"/>
      <c r="C54" s="44"/>
      <c r="E54" s="48"/>
      <c r="F54" s="43"/>
      <c r="G54" s="49"/>
      <c r="K54" s="11"/>
    </row>
    <row r="55" spans="1:11" ht="12.75" customHeight="1" x14ac:dyDescent="0.35">
      <c r="A55" s="8" t="s">
        <v>80</v>
      </c>
      <c r="B55" s="49"/>
      <c r="C55" s="50">
        <f>SUM(B56:B57)</f>
        <v>1566315.42</v>
      </c>
      <c r="E55" s="8" t="s">
        <v>81</v>
      </c>
      <c r="G55" s="50">
        <f>+F56</f>
        <v>1566315.42</v>
      </c>
      <c r="K55" s="11"/>
    </row>
    <row r="56" spans="1:11" ht="12.75" customHeight="1" x14ac:dyDescent="0.35">
      <c r="A56" s="5" t="s">
        <v>82</v>
      </c>
      <c r="B56" s="51">
        <v>1530766.4</v>
      </c>
      <c r="C56" s="44"/>
      <c r="E56" s="5" t="s">
        <v>81</v>
      </c>
      <c r="F56" s="19">
        <v>1566315.42</v>
      </c>
      <c r="K56" s="11"/>
    </row>
    <row r="57" spans="1:11" ht="12.75" customHeight="1" x14ac:dyDescent="0.35">
      <c r="A57" s="5" t="s">
        <v>83</v>
      </c>
      <c r="B57" s="47">
        <v>35549.019999999997</v>
      </c>
      <c r="C57" s="44"/>
      <c r="F57" s="14"/>
    </row>
    <row r="58" spans="1:11" ht="12.75" customHeight="1" x14ac:dyDescent="0.35">
      <c r="A58" s="52"/>
      <c r="B58" s="44"/>
      <c r="C58" s="44"/>
      <c r="F58" s="14"/>
      <c r="J58" s="53"/>
    </row>
    <row r="59" spans="1:11" ht="12.75" customHeight="1" x14ac:dyDescent="0.35">
      <c r="B59" s="49"/>
      <c r="C59" s="44"/>
      <c r="J59" s="11"/>
    </row>
    <row r="60" spans="1:11" ht="12.75" customHeight="1" x14ac:dyDescent="0.35">
      <c r="B60" s="49"/>
      <c r="C60" s="44"/>
      <c r="H60" s="11"/>
    </row>
    <row r="61" spans="1:11" ht="12.75" customHeight="1" x14ac:dyDescent="0.35">
      <c r="B61" s="49"/>
      <c r="C61" s="44"/>
      <c r="J61" s="11"/>
    </row>
    <row r="62" spans="1:11" ht="12.75" customHeight="1" x14ac:dyDescent="0.35">
      <c r="B62" s="49"/>
      <c r="C62" s="44"/>
    </row>
    <row r="63" spans="1:11" ht="12.75" customHeight="1" x14ac:dyDescent="0.35">
      <c r="B63" s="49"/>
      <c r="C63" s="44"/>
      <c r="D63" s="54"/>
    </row>
    <row r="64" spans="1:11" ht="16.5" x14ac:dyDescent="0.35">
      <c r="B64" s="49"/>
      <c r="C64" s="44"/>
      <c r="D64" s="54"/>
    </row>
    <row r="65" spans="1:7" ht="15.5" x14ac:dyDescent="0.35">
      <c r="A65" s="55"/>
      <c r="C65" s="56"/>
      <c r="F65" s="57"/>
      <c r="G65" s="56"/>
    </row>
    <row r="66" spans="1:7" ht="15.5" x14ac:dyDescent="0.35">
      <c r="A66" s="58"/>
      <c r="C66" s="56"/>
      <c r="F66" s="56"/>
      <c r="G66" s="56"/>
    </row>
    <row r="67" spans="1:7" ht="15.5" x14ac:dyDescent="0.35">
      <c r="F67" s="56"/>
      <c r="G67" s="56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77142-C5D2-49A6-8190-BEBFE0AED801}">
  <sheetPr>
    <tabColor rgb="FF0070C0"/>
    <pageSetUpPr fitToPage="1"/>
  </sheetPr>
  <dimension ref="A1:H62"/>
  <sheetViews>
    <sheetView view="pageBreakPreview" zoomScaleNormal="100" zoomScaleSheetLayoutView="100" workbookViewId="0">
      <selection activeCell="C63" sqref="C63"/>
    </sheetView>
  </sheetViews>
  <sheetFormatPr baseColWidth="10" defaultColWidth="11.453125" defaultRowHeight="13.5" x14ac:dyDescent="0.35"/>
  <cols>
    <col min="1" max="1" width="51.1796875" style="2" customWidth="1"/>
    <col min="2" max="2" width="18" style="2" customWidth="1"/>
    <col min="3" max="3" width="18.54296875" style="2" customWidth="1"/>
    <col min="4" max="4" width="1.26953125" style="2" customWidth="1"/>
    <col min="5" max="5" width="50.81640625" style="6" customWidth="1"/>
    <col min="6" max="7" width="19.1796875" style="2" customWidth="1"/>
    <col min="8" max="8" width="13" style="2" bestFit="1" customWidth="1"/>
    <col min="9" max="16384" width="11.453125" style="2"/>
  </cols>
  <sheetData>
    <row r="1" spans="1:8" ht="17.25" customHeight="1" x14ac:dyDescent="0.45">
      <c r="A1" s="59" t="s">
        <v>0</v>
      </c>
      <c r="B1" s="60"/>
      <c r="C1" s="60"/>
      <c r="D1" s="60"/>
      <c r="E1" s="61"/>
      <c r="F1" s="60"/>
      <c r="G1" s="62"/>
    </row>
    <row r="2" spans="1:8" ht="15" customHeight="1" x14ac:dyDescent="0.35">
      <c r="A2" s="60" t="s">
        <v>137</v>
      </c>
      <c r="B2" s="63"/>
      <c r="C2" s="63"/>
      <c r="D2" s="63"/>
      <c r="E2" s="64"/>
      <c r="F2" s="63"/>
      <c r="G2" s="62"/>
    </row>
    <row r="3" spans="1:8" ht="19.5" customHeight="1" thickBot="1" x14ac:dyDescent="0.4">
      <c r="A3" s="65" t="s">
        <v>1</v>
      </c>
      <c r="B3" s="66"/>
      <c r="C3" s="66"/>
      <c r="D3" s="66"/>
      <c r="E3" s="67"/>
      <c r="F3" s="66"/>
      <c r="G3" s="68"/>
    </row>
    <row r="4" spans="1:8" ht="18" customHeight="1" x14ac:dyDescent="0.35">
      <c r="A4" s="7" t="s">
        <v>84</v>
      </c>
      <c r="E4" s="7" t="s">
        <v>85</v>
      </c>
      <c r="G4" s="16"/>
      <c r="H4" s="69"/>
    </row>
    <row r="5" spans="1:8" ht="16.5" customHeight="1" x14ac:dyDescent="0.35">
      <c r="A5" s="70" t="s">
        <v>86</v>
      </c>
      <c r="C5" s="16">
        <f>SUM(B6:B7)</f>
        <v>1892525.06</v>
      </c>
      <c r="D5" s="69"/>
      <c r="E5" s="8" t="s">
        <v>87</v>
      </c>
      <c r="F5" s="71"/>
      <c r="G5" s="71">
        <f>SUM(F6:F8)</f>
        <v>1555214.3599999999</v>
      </c>
    </row>
    <row r="6" spans="1:8" x14ac:dyDescent="0.35">
      <c r="A6" s="2" t="s">
        <v>88</v>
      </c>
      <c r="B6" s="16">
        <v>395944.72</v>
      </c>
      <c r="C6" s="16"/>
      <c r="E6" s="5" t="s">
        <v>88</v>
      </c>
      <c r="F6" s="71">
        <v>674895.41</v>
      </c>
      <c r="G6" s="71"/>
    </row>
    <row r="7" spans="1:8" x14ac:dyDescent="0.35">
      <c r="A7" s="72" t="s">
        <v>89</v>
      </c>
      <c r="B7" s="73">
        <v>1496580.34</v>
      </c>
      <c r="E7" s="5" t="s">
        <v>90</v>
      </c>
      <c r="F7" s="53">
        <v>801658.99</v>
      </c>
      <c r="G7" s="71"/>
    </row>
    <row r="8" spans="1:8" x14ac:dyDescent="0.35">
      <c r="C8" s="16"/>
      <c r="E8" s="5" t="s">
        <v>91</v>
      </c>
      <c r="F8" s="74">
        <v>78659.960000000006</v>
      </c>
      <c r="G8" s="71"/>
    </row>
    <row r="9" spans="1:8" x14ac:dyDescent="0.35">
      <c r="A9" s="75" t="s">
        <v>92</v>
      </c>
      <c r="B9" s="71"/>
      <c r="C9" s="71">
        <f>SUM(B10)</f>
        <v>533657.33000000007</v>
      </c>
      <c r="E9" s="5"/>
      <c r="F9" s="53"/>
      <c r="G9" s="71"/>
    </row>
    <row r="10" spans="1:8" ht="24" x14ac:dyDescent="0.35">
      <c r="A10" s="76" t="s">
        <v>88</v>
      </c>
      <c r="B10" s="77">
        <v>533657.33000000007</v>
      </c>
      <c r="C10" s="71"/>
      <c r="D10" s="69"/>
      <c r="E10" s="78" t="s">
        <v>93</v>
      </c>
      <c r="G10" s="71">
        <f>SUM(F11:F13)</f>
        <v>1640145.5899999999</v>
      </c>
    </row>
    <row r="11" spans="1:8" x14ac:dyDescent="0.35">
      <c r="A11" s="76"/>
      <c r="B11" s="16"/>
      <c r="C11" s="71"/>
      <c r="E11" s="6" t="s">
        <v>88</v>
      </c>
      <c r="F11" s="16">
        <v>103713.19</v>
      </c>
    </row>
    <row r="12" spans="1:8" ht="24.75" customHeight="1" x14ac:dyDescent="0.35">
      <c r="A12" s="75" t="s">
        <v>94</v>
      </c>
      <c r="C12" s="14">
        <f>SUM(B13:B15)</f>
        <v>582996.5</v>
      </c>
      <c r="E12" s="79" t="s">
        <v>95</v>
      </c>
      <c r="F12" s="14">
        <v>1372639.16</v>
      </c>
    </row>
    <row r="13" spans="1:8" ht="17.25" customHeight="1" x14ac:dyDescent="0.35">
      <c r="A13" s="80" t="s">
        <v>88</v>
      </c>
      <c r="B13" s="81">
        <v>205118.22</v>
      </c>
      <c r="E13" s="6" t="s">
        <v>96</v>
      </c>
      <c r="F13" s="73">
        <v>163793.24</v>
      </c>
    </row>
    <row r="14" spans="1:8" ht="15.75" customHeight="1" x14ac:dyDescent="0.35">
      <c r="A14" s="82" t="s">
        <v>97</v>
      </c>
      <c r="B14" s="16">
        <v>0</v>
      </c>
      <c r="C14" s="11"/>
      <c r="F14" s="16"/>
    </row>
    <row r="15" spans="1:8" x14ac:dyDescent="0.35">
      <c r="A15" s="80" t="s">
        <v>96</v>
      </c>
      <c r="B15" s="83">
        <v>377878.28</v>
      </c>
      <c r="E15" s="84" t="s">
        <v>98</v>
      </c>
      <c r="G15" s="16">
        <f>SUM(F16:F17)</f>
        <v>124890.73000000001</v>
      </c>
    </row>
    <row r="16" spans="1:8" x14ac:dyDescent="0.35">
      <c r="A16" s="76"/>
      <c r="B16" s="16"/>
      <c r="C16" s="16"/>
      <c r="E16" s="6" t="s">
        <v>88</v>
      </c>
      <c r="F16" s="16">
        <v>88070.36</v>
      </c>
    </row>
    <row r="17" spans="1:7" x14ac:dyDescent="0.35">
      <c r="A17" s="70" t="s">
        <v>99</v>
      </c>
      <c r="B17" s="81"/>
      <c r="C17" s="16">
        <f>SUM(B18:B21)</f>
        <v>876857.47</v>
      </c>
      <c r="E17" s="6" t="s">
        <v>100</v>
      </c>
      <c r="F17" s="85">
        <v>36820.370000000003</v>
      </c>
    </row>
    <row r="18" spans="1:7" x14ac:dyDescent="0.35">
      <c r="A18" s="86" t="s">
        <v>101</v>
      </c>
      <c r="B18" s="81">
        <v>84997.05</v>
      </c>
      <c r="D18" s="69"/>
    </row>
    <row r="19" spans="1:7" ht="24.5" x14ac:dyDescent="0.35">
      <c r="A19" s="87" t="s">
        <v>102</v>
      </c>
      <c r="B19" s="81">
        <v>238266.01</v>
      </c>
      <c r="D19" s="11"/>
      <c r="E19" s="8" t="s">
        <v>103</v>
      </c>
      <c r="F19" s="88"/>
      <c r="G19" s="88">
        <f>SUM(F20:F21)</f>
        <v>1102.8999999999999</v>
      </c>
    </row>
    <row r="20" spans="1:7" x14ac:dyDescent="0.35">
      <c r="A20" s="2" t="s">
        <v>104</v>
      </c>
      <c r="B20" s="81">
        <v>3408.71</v>
      </c>
      <c r="E20" s="6" t="s">
        <v>88</v>
      </c>
      <c r="F20" s="11">
        <v>249.72</v>
      </c>
      <c r="G20" s="88"/>
    </row>
    <row r="21" spans="1:7" x14ac:dyDescent="0.35">
      <c r="A21" s="2" t="s">
        <v>105</v>
      </c>
      <c r="B21" s="83">
        <v>550185.69999999995</v>
      </c>
      <c r="E21" s="5" t="s">
        <v>89</v>
      </c>
      <c r="F21" s="85">
        <v>853.18</v>
      </c>
    </row>
    <row r="22" spans="1:7" ht="15.75" customHeight="1" x14ac:dyDescent="0.35"/>
    <row r="23" spans="1:7" ht="13.5" customHeight="1" x14ac:dyDescent="0.35">
      <c r="A23" s="89" t="s">
        <v>106</v>
      </c>
      <c r="C23" s="16">
        <f>SUM(B24:B26)</f>
        <v>444188.47</v>
      </c>
      <c r="E23" s="84" t="s">
        <v>107</v>
      </c>
      <c r="G23" s="90">
        <f>SUM(F24:F26)</f>
        <v>32579.760000000002</v>
      </c>
    </row>
    <row r="24" spans="1:7" ht="14.25" customHeight="1" x14ac:dyDescent="0.35">
      <c r="A24" s="76" t="s">
        <v>88</v>
      </c>
      <c r="B24" s="16">
        <v>68424.22</v>
      </c>
      <c r="C24" s="71"/>
      <c r="E24" s="6" t="s">
        <v>108</v>
      </c>
      <c r="F24" s="90">
        <v>9402.7199999999993</v>
      </c>
      <c r="G24" s="11"/>
    </row>
    <row r="25" spans="1:7" ht="14.25" customHeight="1" x14ac:dyDescent="0.35">
      <c r="A25" s="2" t="s">
        <v>100</v>
      </c>
      <c r="B25" s="16">
        <v>353570.48</v>
      </c>
      <c r="E25" s="5" t="s">
        <v>109</v>
      </c>
      <c r="F25" s="90">
        <v>23177.040000000001</v>
      </c>
    </row>
    <row r="26" spans="1:7" ht="15" customHeight="1" x14ac:dyDescent="0.35">
      <c r="A26" s="2" t="s">
        <v>91</v>
      </c>
      <c r="B26" s="73">
        <v>22193.77</v>
      </c>
      <c r="E26" s="6" t="s">
        <v>110</v>
      </c>
      <c r="F26" s="27">
        <v>0</v>
      </c>
    </row>
    <row r="27" spans="1:7" ht="14.25" customHeight="1" x14ac:dyDescent="0.5">
      <c r="B27" s="91"/>
      <c r="C27" s="92"/>
      <c r="E27" s="5"/>
      <c r="F27" s="53"/>
    </row>
    <row r="28" spans="1:7" x14ac:dyDescent="0.35">
      <c r="A28" s="70" t="s">
        <v>111</v>
      </c>
      <c r="B28" s="93"/>
      <c r="C28" s="93">
        <f>SUM(B29:B30)</f>
        <v>108826.72</v>
      </c>
      <c r="E28" s="8" t="s">
        <v>112</v>
      </c>
      <c r="F28" s="53"/>
      <c r="G28" s="90">
        <f>SUM(F29)</f>
        <v>1721.26</v>
      </c>
    </row>
    <row r="29" spans="1:7" x14ac:dyDescent="0.35">
      <c r="A29" s="2" t="s">
        <v>113</v>
      </c>
      <c r="B29" s="16">
        <v>100133.86</v>
      </c>
      <c r="C29" s="93"/>
      <c r="E29" s="5" t="s">
        <v>114</v>
      </c>
      <c r="F29" s="74">
        <v>1721.26</v>
      </c>
    </row>
    <row r="30" spans="1:7" ht="24.5" x14ac:dyDescent="0.35">
      <c r="A30" s="87" t="s">
        <v>115</v>
      </c>
      <c r="B30" s="74">
        <v>8692.86</v>
      </c>
      <c r="E30" s="94" t="s">
        <v>116</v>
      </c>
      <c r="G30" s="90">
        <f>SUM(F31)</f>
        <v>13493.82</v>
      </c>
    </row>
    <row r="31" spans="1:7" x14ac:dyDescent="0.35">
      <c r="D31" s="69"/>
      <c r="E31" s="5" t="s">
        <v>117</v>
      </c>
      <c r="F31" s="73">
        <v>13493.82</v>
      </c>
    </row>
    <row r="32" spans="1:7" ht="15.75" customHeight="1" x14ac:dyDescent="0.35">
      <c r="A32" s="70" t="s">
        <v>118</v>
      </c>
      <c r="B32" s="93"/>
      <c r="C32" s="16">
        <f>SUM(B33:B40)</f>
        <v>526790.80000000005</v>
      </c>
    </row>
    <row r="33" spans="1:8" ht="12.75" customHeight="1" x14ac:dyDescent="0.35">
      <c r="A33" s="2" t="s">
        <v>119</v>
      </c>
      <c r="B33" s="93">
        <v>152847.58000000002</v>
      </c>
      <c r="C33" s="16"/>
      <c r="E33" s="70" t="s">
        <v>120</v>
      </c>
      <c r="F33" s="90"/>
      <c r="G33" s="90">
        <f>SUM(F34)</f>
        <v>0</v>
      </c>
    </row>
    <row r="34" spans="1:8" ht="12.75" customHeight="1" x14ac:dyDescent="0.35">
      <c r="A34" s="2" t="s">
        <v>121</v>
      </c>
      <c r="B34" s="16">
        <v>0</v>
      </c>
      <c r="E34" s="2" t="s">
        <v>122</v>
      </c>
      <c r="F34" s="73">
        <v>0</v>
      </c>
    </row>
    <row r="35" spans="1:8" ht="12.75" customHeight="1" x14ac:dyDescent="0.35">
      <c r="A35" s="2" t="s">
        <v>123</v>
      </c>
      <c r="B35" s="93">
        <v>139591.54999999999</v>
      </c>
      <c r="C35" s="93"/>
    </row>
    <row r="36" spans="1:8" ht="12.75" customHeight="1" x14ac:dyDescent="0.35">
      <c r="A36" s="2" t="s">
        <v>124</v>
      </c>
      <c r="B36" s="16">
        <v>3511.69</v>
      </c>
    </row>
    <row r="37" spans="1:8" ht="12.75" customHeight="1" x14ac:dyDescent="0.35">
      <c r="A37" s="2" t="s">
        <v>125</v>
      </c>
      <c r="B37" s="93">
        <v>165986.72</v>
      </c>
      <c r="C37" s="16"/>
    </row>
    <row r="38" spans="1:8" ht="12.75" customHeight="1" x14ac:dyDescent="0.35">
      <c r="A38" s="2" t="s">
        <v>126</v>
      </c>
      <c r="B38" s="93">
        <v>6701.48</v>
      </c>
      <c r="C38" s="16"/>
    </row>
    <row r="39" spans="1:8" ht="12.75" customHeight="1" x14ac:dyDescent="0.35">
      <c r="A39" s="2" t="s">
        <v>127</v>
      </c>
      <c r="B39" s="93">
        <v>0</v>
      </c>
      <c r="C39" s="16"/>
    </row>
    <row r="40" spans="1:8" x14ac:dyDescent="0.35">
      <c r="A40" s="2" t="s">
        <v>128</v>
      </c>
      <c r="B40" s="83">
        <v>58151.78</v>
      </c>
      <c r="C40" s="16"/>
    </row>
    <row r="42" spans="1:8" x14ac:dyDescent="0.35">
      <c r="A42" s="95" t="s">
        <v>129</v>
      </c>
      <c r="C42" s="16">
        <f>SUM(B43:B44)</f>
        <v>21635.96</v>
      </c>
    </row>
    <row r="43" spans="1:8" x14ac:dyDescent="0.35">
      <c r="A43" s="2" t="s">
        <v>130</v>
      </c>
      <c r="B43" s="53">
        <v>6612.45</v>
      </c>
    </row>
    <row r="44" spans="1:8" ht="12.75" customHeight="1" x14ac:dyDescent="0.35">
      <c r="A44" s="2" t="s">
        <v>131</v>
      </c>
      <c r="B44" s="85">
        <v>15023.51</v>
      </c>
    </row>
    <row r="45" spans="1:8" x14ac:dyDescent="0.35">
      <c r="A45" s="96" t="s">
        <v>132</v>
      </c>
      <c r="B45" s="97"/>
      <c r="C45" s="16">
        <f>SUM(C5:C44)</f>
        <v>4987478.3099999996</v>
      </c>
      <c r="E45" s="7" t="s">
        <v>133</v>
      </c>
      <c r="F45" s="90"/>
      <c r="G45" s="16">
        <f>SUM(G5:G44)</f>
        <v>3369148.419999999</v>
      </c>
    </row>
    <row r="46" spans="1:8" ht="16.5" customHeight="1" x14ac:dyDescent="0.35">
      <c r="A46" s="96" t="str">
        <f>IF(C46=0,"","UTILIDAD DEL EJERCICIO")</f>
        <v/>
      </c>
      <c r="B46" s="98"/>
      <c r="C46" s="16">
        <f>IF(SUM(-C45+G45)&lt;0,0,SUM(-C45+G45))</f>
        <v>0</v>
      </c>
      <c r="E46" s="99" t="str">
        <f>IF(G46=0,"","PERDIDA DEL EJERCICIO")</f>
        <v>PERDIDA DEL EJERCICIO</v>
      </c>
      <c r="G46" s="35">
        <f>IF(SUM(-G45+C45)&lt;0,0,SUM(-G45+C45))</f>
        <v>1618329.8900000006</v>
      </c>
    </row>
    <row r="47" spans="1:8" ht="14" thickBot="1" x14ac:dyDescent="0.4">
      <c r="A47" s="96" t="s">
        <v>134</v>
      </c>
      <c r="B47" s="100" t="s">
        <v>2</v>
      </c>
      <c r="C47" s="101">
        <f>+C45+C46</f>
        <v>4987478.3099999996</v>
      </c>
      <c r="E47" s="102" t="s">
        <v>135</v>
      </c>
      <c r="F47" s="103" t="s">
        <v>2</v>
      </c>
      <c r="G47" s="101">
        <f>+G45+G46</f>
        <v>4987478.3099999996</v>
      </c>
      <c r="H47" s="11">
        <f>+G47-C47</f>
        <v>0</v>
      </c>
    </row>
    <row r="48" spans="1:8" ht="14" thickTop="1" x14ac:dyDescent="0.35">
      <c r="H48" s="104"/>
    </row>
    <row r="49" spans="1:7" ht="16.5" customHeight="1" x14ac:dyDescent="0.35"/>
    <row r="55" spans="1:7" x14ac:dyDescent="0.35">
      <c r="C55" s="16"/>
      <c r="G55" s="35"/>
    </row>
    <row r="57" spans="1:7" x14ac:dyDescent="0.35">
      <c r="A57" s="105"/>
      <c r="B57" s="100"/>
      <c r="C57" s="103"/>
      <c r="F57" s="103"/>
      <c r="G57" s="103"/>
    </row>
    <row r="58" spans="1:7" ht="15.5" x14ac:dyDescent="0.35">
      <c r="A58" s="106"/>
      <c r="B58" s="58"/>
      <c r="C58" s="58"/>
      <c r="E58" s="58"/>
      <c r="F58" s="106"/>
      <c r="G58" s="107"/>
    </row>
    <row r="59" spans="1:7" ht="15.5" x14ac:dyDescent="0.35">
      <c r="A59" s="106"/>
      <c r="C59" s="108"/>
      <c r="D59" s="109"/>
      <c r="F59" s="106"/>
      <c r="G59" s="107"/>
    </row>
    <row r="60" spans="1:7" ht="15.5" x14ac:dyDescent="0.35">
      <c r="A60" s="107"/>
      <c r="D60" s="109"/>
      <c r="F60" s="107"/>
      <c r="G60" s="107"/>
    </row>
    <row r="62" spans="1:7" ht="15.5" x14ac:dyDescent="0.35">
      <c r="D62" s="58"/>
    </row>
  </sheetData>
  <printOptions horizontalCentered="1"/>
  <pageMargins left="0.31496062992125984" right="0.23622047244094491" top="0.43307086614173229" bottom="0.19685039370078741" header="0" footer="0"/>
  <pageSetup scale="72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dcterms:created xsi:type="dcterms:W3CDTF">2026-04-10T20:29:27Z</dcterms:created>
  <dcterms:modified xsi:type="dcterms:W3CDTF">2026-04-10T20:30:47Z</dcterms:modified>
</cp:coreProperties>
</file>