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T:\Ricardo\ACSA\2026\BolsadeValores\"/>
    </mc:Choice>
  </mc:AlternateContent>
  <xr:revisionPtr revIDLastSave="0" documentId="13_ncr:1_{B11FD02B-6DAB-4178-93C6-076A60DB70CC}" xr6:coauthVersionLast="47" xr6:coauthVersionMax="47" xr10:uidLastSave="{00000000-0000-0000-0000-000000000000}"/>
  <bookViews>
    <workbookView xWindow="22015" yWindow="-104" windowWidth="22325" windowHeight="11947" xr2:uid="{00000000-000D-0000-FFFF-FFFF00000000}"/>
  </bookViews>
  <sheets>
    <sheet name="Balances" sheetId="1" r:id="rId1"/>
    <sheet name="Resultados" sheetId="2" r:id="rId2"/>
  </sheets>
  <definedNames>
    <definedName name="_xlnm.Print_Area" localSheetId="0">Balances!$A$1:$I$57</definedName>
    <definedName name="_xlnm.Print_Area" localSheetId="1">Resultados!$A$1:$I$51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1" i="2" l="1"/>
  <c r="G34" i="1" l="1"/>
  <c r="G19" i="2"/>
  <c r="I52" i="1"/>
  <c r="I47" i="1"/>
  <c r="I43" i="1"/>
  <c r="I39" i="1"/>
  <c r="I34" i="1"/>
  <c r="I21" i="1"/>
  <c r="I17" i="1"/>
  <c r="I32" i="2"/>
  <c r="I25" i="2"/>
  <c r="I19" i="2"/>
  <c r="I48" i="1" l="1"/>
  <c r="I53" i="1" s="1"/>
  <c r="I25" i="1"/>
  <c r="I27" i="2"/>
  <c r="G52" i="1"/>
  <c r="G47" i="1"/>
  <c r="G43" i="1"/>
  <c r="G39" i="1"/>
  <c r="G21" i="1"/>
  <c r="G17" i="1"/>
  <c r="I34" i="2" l="1"/>
  <c r="I38" i="2" s="1"/>
  <c r="I42" i="2" s="1"/>
  <c r="G48" i="1"/>
  <c r="G53" i="1" s="1"/>
  <c r="G25" i="1"/>
  <c r="G25" i="2"/>
  <c r="G27" i="2" l="1"/>
  <c r="I62" i="1" l="1"/>
  <c r="G32" i="2"/>
  <c r="G34" i="2" l="1"/>
  <c r="G38" i="2" s="1"/>
  <c r="G42" i="2" s="1"/>
  <c r="G62" i="1" l="1"/>
</calcChain>
</file>

<file path=xl/sharedStrings.xml><?xml version="1.0" encoding="utf-8"?>
<sst xmlns="http://schemas.openxmlformats.org/spreadsheetml/2006/main" count="103" uniqueCount="75">
  <si>
    <t xml:space="preserve"> </t>
  </si>
  <si>
    <t/>
  </si>
  <si>
    <t>Efectos de cobro inmediato</t>
  </si>
  <si>
    <t>Primas por cobrar (neto)</t>
  </si>
  <si>
    <t>Obligaciones con asegurados</t>
  </si>
  <si>
    <t>Obligaciones financieras</t>
  </si>
  <si>
    <t>Obligaciones con intermediarios y agentes</t>
  </si>
  <si>
    <t>Cuentas por pagar</t>
  </si>
  <si>
    <t>Provisiones</t>
  </si>
  <si>
    <t>Diversos</t>
  </si>
  <si>
    <t>Reservas matemáticas</t>
  </si>
  <si>
    <t>Reservas de riesgos en curso</t>
  </si>
  <si>
    <t>Reportados</t>
  </si>
  <si>
    <t>No reportados</t>
  </si>
  <si>
    <t>Capital social pagado</t>
  </si>
  <si>
    <t>Reservas de capital, patrimonio restringido y resultados acumulados</t>
  </si>
  <si>
    <t>ASEGURADORA AGRÍCOLA COMERCIAL, S.A.</t>
  </si>
  <si>
    <t>(San Salvador, República de El Salvador)</t>
  </si>
  <si>
    <t>Balances Generales</t>
  </si>
  <si>
    <t>(Expresado en Miles de Dólares de los Estados Unidos de América)</t>
  </si>
  <si>
    <t>Activos</t>
  </si>
  <si>
    <t>Activos del giro:</t>
  </si>
  <si>
    <t>Caja y bancos</t>
  </si>
  <si>
    <t>Inversiones financieras (neto)</t>
  </si>
  <si>
    <t>Otros activos:</t>
  </si>
  <si>
    <t>Total activos</t>
  </si>
  <si>
    <t>Pasivos y patrimonio</t>
  </si>
  <si>
    <t>Pasivos del giro:</t>
  </si>
  <si>
    <t>Reservas técnicas:</t>
  </si>
  <si>
    <t>Reservas por siniestros:</t>
  </si>
  <si>
    <t>Total pasivos</t>
  </si>
  <si>
    <t>Patrimonio:</t>
  </si>
  <si>
    <t>Total pasivos y patrimonio</t>
  </si>
  <si>
    <t>Activo fijo:</t>
  </si>
  <si>
    <t>Otros pasivos:</t>
  </si>
  <si>
    <t>Primas netas de devoluciones y cancelaciones</t>
  </si>
  <si>
    <t>Ingreso por decremento de reservas técnicas</t>
  </si>
  <si>
    <t>Reembolso de gastos por cesiones</t>
  </si>
  <si>
    <t>Ingresos financieros y de inversión</t>
  </si>
  <si>
    <t>Siniestros</t>
  </si>
  <si>
    <t>Primas cedidas por reaseguros y reafianzamientos</t>
  </si>
  <si>
    <t>Gastos por incrementos de reservas técnicas</t>
  </si>
  <si>
    <t>Utilidad antes de gastos</t>
  </si>
  <si>
    <t>Gastos financieros y de inversión</t>
  </si>
  <si>
    <t>Otros ingresos y gastos, netos</t>
  </si>
  <si>
    <t>Utilidad de operación</t>
  </si>
  <si>
    <t>Gastos de administración</t>
  </si>
  <si>
    <t>Impuesto sobre la renta</t>
  </si>
  <si>
    <t>Estados de Resultados</t>
  </si>
  <si>
    <t>Utilidad neta</t>
  </si>
  <si>
    <t>Cartera de préstamos (neto)</t>
  </si>
  <si>
    <t>Ingresos de operación:</t>
  </si>
  <si>
    <t>Costos de operaciones:</t>
  </si>
  <si>
    <t>Gastos de operación:</t>
  </si>
  <si>
    <t>Gastos de adquisición y conservación</t>
  </si>
  <si>
    <t>Utilidad antes de impuesto</t>
  </si>
  <si>
    <t>Sociedades deudoras por seguros y fianzas</t>
  </si>
  <si>
    <t>Bienes inmuebles, muebles y otros, neto de depreciación acumulada</t>
  </si>
  <si>
    <t>Sociedades acreedoras de seguros y fianzas</t>
  </si>
  <si>
    <t>Bienes recibidos en pago (neto)</t>
  </si>
  <si>
    <t>Presidente</t>
  </si>
  <si>
    <t>Siniestros y gastos recuperados por reaseguros y reafianzamientos cedidos</t>
  </si>
  <si>
    <t>Reservas de  Saneamiento</t>
  </si>
  <si>
    <t>Contribucion Especial</t>
  </si>
  <si>
    <t>Luis Alfredo Escalante</t>
  </si>
  <si>
    <t>Ricardo Perez Zarceño</t>
  </si>
  <si>
    <t>Contador</t>
  </si>
  <si>
    <t>Diversos, neto de reservas de saneamiento</t>
  </si>
  <si>
    <t>2025</t>
  </si>
  <si>
    <t>2026</t>
  </si>
  <si>
    <t>Reportos y otras obligaciones bursatiles</t>
  </si>
  <si>
    <t>Al 30 de abril  de 2026 y 2025</t>
  </si>
  <si>
    <t>Por los años terminados el 30 de abril de 2026 y 2025</t>
  </si>
  <si>
    <t>Hector Ricardo Flores</t>
  </si>
  <si>
    <t>Gerente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</si>
</sst>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5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 ;_ * \-#,##0.00_ ;_ * &quot;-&quot;??_ ;_ @_ "/>
    <numFmt numFmtId="165" formatCode="_(* \(#,##0\);_(* #,##0_);_(* &quot;-&quot;_);_(@_)"/>
    <numFmt numFmtId="166" formatCode="#,##0.0_);\(#,##0.0\);"/>
    <numFmt numFmtId="167" formatCode="* #,##0_);* \(#,##0\);&quot;-&quot;??_);@"/>
    <numFmt numFmtId="168" formatCode="* \(#,##0\);* #,##0_);&quot;-&quot;??_);@"/>
    <numFmt numFmtId="169" formatCode="* \(#,##0.00\);* #,##0.00_);&quot;-&quot;??_);@"/>
    <numFmt numFmtId="170" formatCode="#,##0.0_);\(#,##0.0\)"/>
    <numFmt numFmtId="171" formatCode="0.0"/>
    <numFmt numFmtId="172" formatCode="0.0%"/>
    <numFmt numFmtId="173" formatCode="_ &quot;$&quot;\ * #,##0.0_ ;_ &quot;$&quot;\ * \-#,##0.0_ ;_ &quot;$&quot;\ * &quot;-&quot;??_ ;_ @_ "/>
    <numFmt numFmtId="174" formatCode="&quot;$&quot;* #,##0.0_);&quot;$&quot;* \(#,##0.0\);&quot;$&quot;* &quot;-&quot;??_);@_)"/>
    <numFmt numFmtId="175" formatCode="_ * #,##0.0_ ;_ * \-#,##0.0_ ;_ * &quot;-&quot;??_ ;_ @_ "/>
  </numFmts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sz val="10"/>
      <name val="Times New Roman"/>
      <family val="1"/>
    </font>
    <font>
      <sz val="10"/>
      <name val="Geneva"/>
      <family val="2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1"/>
      <color theme="1"/>
      <name val="Times New Roman"/>
      <family val="1"/>
    </font>
    <font>
      <b/>
      <u/>
      <sz val="11"/>
      <name val="Times New Roman"/>
      <family val="1"/>
    </font>
    <font>
      <i/>
      <sz val="11"/>
      <name val="Times New Roman"/>
      <family val="1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2"/>
      <name val="Arial"/>
      <family val="2"/>
    </font>
    <font>
      <sz val="10"/>
      <color indexed="8"/>
      <name val="MS Sans Serif"/>
      <family val="2"/>
    </font>
    <font>
      <u/>
      <sz val="12"/>
      <color indexed="12"/>
      <name val="Arial"/>
      <family val="2"/>
    </font>
    <font>
      <sz val="8"/>
      <name val="Times New Roman"/>
      <family val="1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8"/>
      <name val="Times New Roman"/>
      <family val="1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45">
    <xf numFmtId="0" fontId="0" fillId="0" borderId="0"/>
    <xf numFmtId="0" fontId="2" fillId="0" borderId="0"/>
    <xf numFmtId="168" fontId="3" fillId="0" borderId="0" applyFill="0" applyBorder="0" applyProtection="0"/>
    <xf numFmtId="168" fontId="3" fillId="0" borderId="1" applyFill="0" applyProtection="0"/>
    <xf numFmtId="168" fontId="3" fillId="0" borderId="2" applyFill="0" applyProtection="0"/>
    <xf numFmtId="167" fontId="3" fillId="0" borderId="0" applyFill="0" applyBorder="0" applyProtection="0"/>
    <xf numFmtId="167" fontId="3" fillId="0" borderId="1" applyFill="0" applyProtection="0"/>
    <xf numFmtId="167" fontId="3" fillId="0" borderId="2" applyFill="0" applyProtection="0"/>
    <xf numFmtId="164" fontId="4" fillId="0" borderId="0" applyFont="0" applyFill="0" applyBorder="0" applyAlignment="0" applyProtection="0"/>
    <xf numFmtId="0" fontId="5" fillId="0" borderId="0"/>
    <xf numFmtId="0" fontId="7" fillId="0" borderId="0"/>
    <xf numFmtId="0" fontId="7" fillId="0" borderId="0"/>
    <xf numFmtId="9" fontId="1" fillId="0" borderId="0" applyFont="0" applyFill="0" applyBorder="0" applyAlignment="0" applyProtection="0"/>
    <xf numFmtId="0" fontId="12" fillId="0" borderId="0"/>
    <xf numFmtId="0" fontId="13" fillId="0" borderId="0"/>
    <xf numFmtId="164" fontId="3" fillId="0" borderId="0" applyFont="0" applyFill="0" applyBorder="0" applyAlignment="0" applyProtection="0"/>
    <xf numFmtId="0" fontId="2" fillId="0" borderId="0"/>
    <xf numFmtId="0" fontId="2" fillId="0" borderId="0"/>
    <xf numFmtId="0" fontId="14" fillId="0" borderId="0"/>
    <xf numFmtId="43" fontId="15" fillId="0" borderId="0" applyFont="0" applyFill="0" applyBorder="0" applyAlignment="0" applyProtection="0"/>
    <xf numFmtId="0" fontId="17" fillId="0" borderId="0" applyNumberFormat="0" applyFill="0" applyBorder="0" applyAlignment="0" applyProtection="0">
      <alignment vertical="top"/>
      <protection locked="0"/>
    </xf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6" fillId="0" borderId="0"/>
    <xf numFmtId="0" fontId="12" fillId="0" borderId="0"/>
    <xf numFmtId="0" fontId="1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9" fontId="14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9" fillId="0" borderId="0"/>
    <xf numFmtId="0" fontId="20" fillId="0" borderId="0"/>
    <xf numFmtId="0" fontId="22" fillId="0" borderId="0"/>
  </cellStyleXfs>
  <cellXfs count="94">
    <xf numFmtId="0" fontId="0" fillId="0" borderId="0" xfId="0"/>
    <xf numFmtId="0" fontId="6" fillId="0" borderId="0" xfId="9" applyFont="1"/>
    <xf numFmtId="0" fontId="8" fillId="0" borderId="0" xfId="9" applyFont="1"/>
    <xf numFmtId="0" fontId="8" fillId="0" borderId="0" xfId="9" applyFont="1" applyAlignment="1">
      <alignment horizontal="left"/>
    </xf>
    <xf numFmtId="0" fontId="8" fillId="0" borderId="0" xfId="11" applyFont="1" applyAlignment="1">
      <alignment horizontal="center"/>
    </xf>
    <xf numFmtId="0" fontId="10" fillId="0" borderId="0" xfId="11" applyFont="1" applyAlignment="1">
      <alignment horizontal="center"/>
    </xf>
    <xf numFmtId="49" fontId="10" fillId="0" borderId="0" xfId="11" applyNumberFormat="1" applyFont="1" applyAlignment="1">
      <alignment horizontal="center"/>
    </xf>
    <xf numFmtId="0" fontId="8" fillId="0" borderId="0" xfId="10" applyFont="1"/>
    <xf numFmtId="0" fontId="6" fillId="0" borderId="0" xfId="1" applyFont="1"/>
    <xf numFmtId="0" fontId="6" fillId="0" borderId="0" xfId="1" applyFont="1" applyAlignment="1">
      <alignment horizontal="center"/>
    </xf>
    <xf numFmtId="49" fontId="6" fillId="0" borderId="0" xfId="1" applyNumberFormat="1" applyFont="1" applyAlignment="1">
      <alignment horizontal="center"/>
    </xf>
    <xf numFmtId="1" fontId="6" fillId="0" borderId="0" xfId="1" applyNumberFormat="1" applyFont="1" applyAlignment="1">
      <alignment horizontal="center"/>
    </xf>
    <xf numFmtId="167" fontId="8" fillId="0" borderId="0" xfId="5" applyFont="1"/>
    <xf numFmtId="0" fontId="8" fillId="0" borderId="0" xfId="5" applyNumberFormat="1" applyFont="1" applyAlignment="1">
      <alignment horizontal="center"/>
    </xf>
    <xf numFmtId="166" fontId="6" fillId="0" borderId="0" xfId="5" applyNumberFormat="1" applyFont="1" applyAlignment="1">
      <alignment horizontal="right"/>
    </xf>
    <xf numFmtId="168" fontId="8" fillId="0" borderId="0" xfId="2" applyFont="1" applyAlignment="1">
      <alignment horizontal="left" indent="1"/>
    </xf>
    <xf numFmtId="167" fontId="8" fillId="0" borderId="0" xfId="5" applyFont="1" applyAlignment="1">
      <alignment horizontal="left" indent="2"/>
    </xf>
    <xf numFmtId="165" fontId="8" fillId="0" borderId="0" xfId="1" applyNumberFormat="1" applyFont="1"/>
    <xf numFmtId="170" fontId="8" fillId="0" borderId="1" xfId="6" applyNumberFormat="1" applyFont="1"/>
    <xf numFmtId="0" fontId="8" fillId="0" borderId="0" xfId="1" applyFont="1"/>
    <xf numFmtId="168" fontId="8" fillId="0" borderId="0" xfId="2" applyFont="1" applyAlignment="1">
      <alignment horizontal="left" vertical="top" indent="1"/>
    </xf>
    <xf numFmtId="170" fontId="8" fillId="0" borderId="0" xfId="5" applyNumberFormat="1" applyFont="1" applyBorder="1"/>
    <xf numFmtId="170" fontId="8" fillId="0" borderId="2" xfId="5" applyNumberFormat="1" applyFont="1" applyBorder="1"/>
    <xf numFmtId="41" fontId="8" fillId="0" borderId="0" xfId="1" applyNumberFormat="1" applyFont="1" applyAlignment="1">
      <alignment horizontal="center"/>
    </xf>
    <xf numFmtId="170" fontId="6" fillId="0" borderId="0" xfId="5" applyNumberFormat="1" applyFont="1" applyAlignment="1">
      <alignment horizontal="right"/>
    </xf>
    <xf numFmtId="170" fontId="8" fillId="0" borderId="0" xfId="2" applyNumberFormat="1" applyFont="1"/>
    <xf numFmtId="170" fontId="8" fillId="0" borderId="3" xfId="2" applyNumberFormat="1" applyFont="1" applyBorder="1"/>
    <xf numFmtId="170" fontId="8" fillId="0" borderId="4" xfId="2" applyNumberFormat="1" applyFont="1" applyBorder="1"/>
    <xf numFmtId="168" fontId="8" fillId="0" borderId="0" xfId="2" applyFont="1" applyAlignment="1">
      <alignment horizontal="left" vertical="justify" indent="1"/>
    </xf>
    <xf numFmtId="0" fontId="10" fillId="0" borderId="0" xfId="1" applyFont="1"/>
    <xf numFmtId="0" fontId="6" fillId="0" borderId="0" xfId="0" applyFont="1"/>
    <xf numFmtId="0" fontId="8" fillId="0" borderId="0" xfId="0" applyFont="1" applyAlignment="1">
      <alignment horizontal="centerContinuous"/>
    </xf>
    <xf numFmtId="0" fontId="8" fillId="0" borderId="0" xfId="0" applyFont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left" indent="1"/>
    </xf>
    <xf numFmtId="0" fontId="8" fillId="0" borderId="0" xfId="0" applyFont="1" applyAlignment="1">
      <alignment horizontal="left" vertical="top" indent="1"/>
    </xf>
    <xf numFmtId="0" fontId="9" fillId="0" borderId="0" xfId="0" applyFont="1" applyAlignment="1">
      <alignment horizontal="center"/>
    </xf>
    <xf numFmtId="168" fontId="8" fillId="0" borderId="0" xfId="2" applyFont="1" applyAlignment="1">
      <alignment horizontal="left" vertical="top" wrapText="1" indent="1"/>
    </xf>
    <xf numFmtId="171" fontId="9" fillId="0" borderId="0" xfId="0" applyNumberFormat="1" applyFont="1"/>
    <xf numFmtId="0" fontId="6" fillId="0" borderId="0" xfId="9" applyFont="1" applyAlignment="1">
      <alignment horizontal="center"/>
    </xf>
    <xf numFmtId="0" fontId="8" fillId="0" borderId="0" xfId="9" applyFont="1" applyAlignment="1">
      <alignment horizontal="center"/>
    </xf>
    <xf numFmtId="0" fontId="8" fillId="0" borderId="5" xfId="9" applyFont="1" applyBorder="1" applyAlignment="1">
      <alignment horizontal="center"/>
    </xf>
    <xf numFmtId="37" fontId="8" fillId="0" borderId="0" xfId="9" applyNumberFormat="1" applyFont="1" applyAlignment="1">
      <alignment horizontal="center"/>
    </xf>
    <xf numFmtId="172" fontId="9" fillId="0" borderId="0" xfId="12" applyNumberFormat="1" applyFont="1"/>
    <xf numFmtId="0" fontId="8" fillId="2" borderId="0" xfId="5" applyNumberFormat="1" applyFont="1" applyFill="1" applyAlignment="1">
      <alignment horizontal="center"/>
    </xf>
    <xf numFmtId="0" fontId="8" fillId="2" borderId="0" xfId="1" applyFont="1" applyFill="1" applyAlignment="1">
      <alignment horizontal="center"/>
    </xf>
    <xf numFmtId="0" fontId="8" fillId="2" borderId="0" xfId="2" applyNumberFormat="1" applyFont="1" applyFill="1" applyAlignment="1">
      <alignment horizontal="center"/>
    </xf>
    <xf numFmtId="169" fontId="8" fillId="2" borderId="0" xfId="2" applyNumberFormat="1" applyFont="1" applyFill="1"/>
    <xf numFmtId="0" fontId="9" fillId="0" borderId="0" xfId="0" applyFont="1"/>
    <xf numFmtId="0" fontId="8" fillId="0" borderId="5" xfId="9" applyFont="1" applyBorder="1"/>
    <xf numFmtId="168" fontId="8" fillId="0" borderId="0" xfId="2" applyFont="1"/>
    <xf numFmtId="0" fontId="8" fillId="0" borderId="0" xfId="2" applyNumberFormat="1" applyFont="1" applyAlignment="1">
      <alignment horizontal="center"/>
    </xf>
    <xf numFmtId="170" fontId="8" fillId="0" borderId="0" xfId="2" applyNumberFormat="1" applyFont="1" applyBorder="1"/>
    <xf numFmtId="37" fontId="11" fillId="0" borderId="0" xfId="9" applyNumberFormat="1" applyFont="1"/>
    <xf numFmtId="37" fontId="8" fillId="0" borderId="0" xfId="9" applyNumberFormat="1" applyFont="1"/>
    <xf numFmtId="170" fontId="9" fillId="0" borderId="0" xfId="0" applyNumberFormat="1" applyFont="1"/>
    <xf numFmtId="170" fontId="8" fillId="0" borderId="0" xfId="13" applyNumberFormat="1" applyFont="1"/>
    <xf numFmtId="170" fontId="3" fillId="0" borderId="0" xfId="3" applyNumberFormat="1" applyBorder="1" applyAlignment="1">
      <alignment horizontal="right"/>
    </xf>
    <xf numFmtId="170" fontId="3" fillId="0" borderId="0" xfId="5" applyNumberFormat="1" applyBorder="1"/>
    <xf numFmtId="170" fontId="3" fillId="0" borderId="4" xfId="3" applyNumberFormat="1" applyBorder="1" applyAlignment="1">
      <alignment horizontal="right"/>
    </xf>
    <xf numFmtId="170" fontId="3" fillId="0" borderId="0" xfId="2" applyNumberFormat="1" applyBorder="1"/>
    <xf numFmtId="170" fontId="3" fillId="0" borderId="3" xfId="3" applyNumberFormat="1" applyBorder="1" applyAlignment="1">
      <alignment horizontal="right"/>
    </xf>
    <xf numFmtId="170" fontId="3" fillId="0" borderId="0" xfId="0" applyNumberFormat="1" applyFont="1"/>
    <xf numFmtId="170" fontId="3" fillId="0" borderId="4" xfId="0" applyNumberFormat="1" applyFont="1" applyBorder="1"/>
    <xf numFmtId="170" fontId="3" fillId="0" borderId="6" xfId="3" applyNumberFormat="1" applyBorder="1" applyAlignment="1">
      <alignment horizontal="right"/>
    </xf>
    <xf numFmtId="168" fontId="18" fillId="0" borderId="0" xfId="0" applyNumberFormat="1" applyFont="1" applyAlignment="1">
      <alignment horizontal="left" indent="1"/>
    </xf>
    <xf numFmtId="175" fontId="18" fillId="0" borderId="0" xfId="42" applyNumberFormat="1" applyFont="1"/>
    <xf numFmtId="175" fontId="18" fillId="0" borderId="3" xfId="42" applyNumberFormat="1" applyFont="1" applyBorder="1"/>
    <xf numFmtId="173" fontId="18" fillId="0" borderId="0" xfId="43" applyNumberFormat="1" applyFont="1" applyAlignment="1">
      <alignment horizontal="right"/>
    </xf>
    <xf numFmtId="175" fontId="18" fillId="0" borderId="0" xfId="43" applyNumberFormat="1" applyFont="1" applyAlignment="1">
      <alignment horizontal="right"/>
    </xf>
    <xf numFmtId="166" fontId="18" fillId="0" borderId="0" xfId="43" applyNumberFormat="1" applyFont="1" applyAlignment="1">
      <alignment horizontal="right"/>
    </xf>
    <xf numFmtId="166" fontId="18" fillId="0" borderId="3" xfId="43" applyNumberFormat="1" applyFont="1" applyBorder="1" applyAlignment="1">
      <alignment horizontal="right"/>
    </xf>
    <xf numFmtId="166" fontId="18" fillId="0" borderId="0" xfId="43" applyNumberFormat="1" applyFont="1"/>
    <xf numFmtId="166" fontId="18" fillId="0" borderId="0" xfId="42" applyNumberFormat="1" applyFont="1"/>
    <xf numFmtId="166" fontId="18" fillId="0" borderId="3" xfId="42" applyNumberFormat="1" applyFont="1" applyBorder="1"/>
    <xf numFmtId="174" fontId="18" fillId="0" borderId="0" xfId="42" applyNumberFormat="1" applyFont="1"/>
    <xf numFmtId="170" fontId="8" fillId="0" borderId="0" xfId="15" applyNumberFormat="1" applyFont="1" applyBorder="1" applyAlignment="1">
      <alignment horizontal="right"/>
    </xf>
    <xf numFmtId="167" fontId="8" fillId="0" borderId="0" xfId="5" applyFont="1" applyBorder="1"/>
    <xf numFmtId="170" fontId="8" fillId="0" borderId="0" xfId="6" applyNumberFormat="1" applyFont="1" applyBorder="1"/>
    <xf numFmtId="170" fontId="6" fillId="0" borderId="0" xfId="5" applyNumberFormat="1" applyFont="1" applyBorder="1" applyAlignment="1">
      <alignment horizontal="right"/>
    </xf>
    <xf numFmtId="168" fontId="8" fillId="0" borderId="0" xfId="2" applyFont="1" applyBorder="1"/>
    <xf numFmtId="175" fontId="21" fillId="0" borderId="0" xfId="18" applyNumberFormat="1" applyFont="1"/>
    <xf numFmtId="175" fontId="21" fillId="0" borderId="3" xfId="18" applyNumberFormat="1" applyFont="1" applyBorder="1"/>
    <xf numFmtId="173" fontId="21" fillId="0" borderId="0" xfId="44" applyNumberFormat="1" applyFont="1" applyAlignment="1">
      <alignment horizontal="right"/>
    </xf>
    <xf numFmtId="175" fontId="21" fillId="0" borderId="0" xfId="44" applyNumberFormat="1" applyFont="1" applyAlignment="1">
      <alignment horizontal="right"/>
    </xf>
    <xf numFmtId="175" fontId="21" fillId="0" borderId="3" xfId="44" applyNumberFormat="1" applyFont="1" applyBorder="1" applyAlignment="1">
      <alignment horizontal="right"/>
    </xf>
    <xf numFmtId="166" fontId="21" fillId="0" borderId="0" xfId="44" applyNumberFormat="1" applyFont="1" applyAlignment="1">
      <alignment horizontal="right"/>
    </xf>
    <xf numFmtId="166" fontId="21" fillId="0" borderId="3" xfId="44" applyNumberFormat="1" applyFont="1" applyBorder="1" applyAlignment="1">
      <alignment horizontal="right"/>
    </xf>
    <xf numFmtId="166" fontId="21" fillId="0" borderId="0" xfId="44" applyNumberFormat="1" applyFont="1"/>
    <xf numFmtId="166" fontId="21" fillId="0" borderId="3" xfId="44" applyNumberFormat="1" applyFont="1" applyBorder="1"/>
    <xf numFmtId="166" fontId="3" fillId="0" borderId="0" xfId="14" applyNumberFormat="1" applyFont="1"/>
    <xf numFmtId="37" fontId="6" fillId="0" borderId="0" xfId="9" applyNumberFormat="1" applyFont="1"/>
    <xf numFmtId="175" fontId="18" fillId="2" borderId="3" xfId="42" applyNumberFormat="1" applyFont="1" applyFill="1" applyBorder="1"/>
    <xf numFmtId="166" fontId="21" fillId="0" borderId="0" xfId="18" applyNumberFormat="1" applyFont="1"/>
  </cellXfs>
  <cellStyles count="45">
    <cellStyle name="Comma 2" xfId="8" xr:uid="{00000000-0005-0000-0000-000000000000}"/>
    <cellStyle name="Comma 2 2" xfId="15" xr:uid="{00000000-0005-0000-0000-000001000000}"/>
    <cellStyle name="Comma_Worksheet in 2261-6 balances mensuales comparativo 2003" xfId="19" xr:uid="{00000000-0005-0000-0000-000002000000}"/>
    <cellStyle name="Credit" xfId="2" xr:uid="{00000000-0005-0000-0000-000003000000}"/>
    <cellStyle name="Credit subtotal" xfId="3" xr:uid="{00000000-0005-0000-0000-000004000000}"/>
    <cellStyle name="Credit Total" xfId="4" xr:uid="{00000000-0005-0000-0000-000005000000}"/>
    <cellStyle name="Debit" xfId="5" xr:uid="{00000000-0005-0000-0000-000006000000}"/>
    <cellStyle name="Debit subtotal" xfId="6" xr:uid="{00000000-0005-0000-0000-000007000000}"/>
    <cellStyle name="Debit Total" xfId="7" xr:uid="{00000000-0005-0000-0000-000008000000}"/>
    <cellStyle name="Hipervínculo 2" xfId="20" xr:uid="{00000000-0005-0000-0000-000009000000}"/>
    <cellStyle name="Millares 2" xfId="22" xr:uid="{00000000-0005-0000-0000-00000A000000}"/>
    <cellStyle name="Millares 3" xfId="23" xr:uid="{00000000-0005-0000-0000-00000B000000}"/>
    <cellStyle name="Millares 4" xfId="21" xr:uid="{00000000-0005-0000-0000-00000C000000}"/>
    <cellStyle name="Moneda 2" xfId="24" xr:uid="{00000000-0005-0000-0000-00000D000000}"/>
    <cellStyle name="Normal" xfId="0" builtinId="0"/>
    <cellStyle name="Normal 16 2" xfId="25" xr:uid="{00000000-0005-0000-0000-00000F000000}"/>
    <cellStyle name="Normal 17 2" xfId="26" xr:uid="{00000000-0005-0000-0000-000010000000}"/>
    <cellStyle name="Normal 18 2" xfId="27" xr:uid="{00000000-0005-0000-0000-000011000000}"/>
    <cellStyle name="Normal 19 2" xfId="28" xr:uid="{00000000-0005-0000-0000-000012000000}"/>
    <cellStyle name="Normal 2" xfId="1" xr:uid="{00000000-0005-0000-0000-000013000000}"/>
    <cellStyle name="Normal 2 2" xfId="30" xr:uid="{00000000-0005-0000-0000-000014000000}"/>
    <cellStyle name="Normal 2 3" xfId="29" xr:uid="{00000000-0005-0000-0000-000015000000}"/>
    <cellStyle name="Normal 20" xfId="14" xr:uid="{00000000-0005-0000-0000-000016000000}"/>
    <cellStyle name="Normal 20 2" xfId="31" xr:uid="{00000000-0005-0000-0000-000017000000}"/>
    <cellStyle name="Normal 21" xfId="32" xr:uid="{00000000-0005-0000-0000-000018000000}"/>
    <cellStyle name="Normal 22" xfId="33" xr:uid="{00000000-0005-0000-0000-000019000000}"/>
    <cellStyle name="Normal 23" xfId="34" xr:uid="{00000000-0005-0000-0000-00001A000000}"/>
    <cellStyle name="Normal 24" xfId="35" xr:uid="{00000000-0005-0000-0000-00001B000000}"/>
    <cellStyle name="Normal 3" xfId="11" xr:uid="{00000000-0005-0000-0000-00001C000000}"/>
    <cellStyle name="Normal 3 2" xfId="17" xr:uid="{00000000-0005-0000-0000-00001D000000}"/>
    <cellStyle name="Normal 3 2 2" xfId="37" xr:uid="{00000000-0005-0000-0000-00001E000000}"/>
    <cellStyle name="Normal 3 3" xfId="36" xr:uid="{00000000-0005-0000-0000-00001F000000}"/>
    <cellStyle name="Normal 4" xfId="10" xr:uid="{00000000-0005-0000-0000-000020000000}"/>
    <cellStyle name="Normal 4 2" xfId="16" xr:uid="{00000000-0005-0000-0000-000021000000}"/>
    <cellStyle name="Normal 4 2 2" xfId="38" xr:uid="{00000000-0005-0000-0000-000022000000}"/>
    <cellStyle name="Normal 5" xfId="18" xr:uid="{00000000-0005-0000-0000-000023000000}"/>
    <cellStyle name="Normal 6" xfId="42" xr:uid="{00000000-0005-0000-0000-000024000000}"/>
    <cellStyle name="Normal 7" xfId="13" xr:uid="{00000000-0005-0000-0000-000025000000}"/>
    <cellStyle name="Normal 8" xfId="43" xr:uid="{00000000-0005-0000-0000-000026000000}"/>
    <cellStyle name="Normal 9" xfId="44" xr:uid="{BDEF8882-2384-4E80-8F22-5D263BDF8C3E}"/>
    <cellStyle name="Normal 9 2" xfId="39" xr:uid="{00000000-0005-0000-0000-000027000000}"/>
    <cellStyle name="Normal_Bal, Utl, Fluj y anex" xfId="9" xr:uid="{00000000-0005-0000-0000-000028000000}"/>
    <cellStyle name="Porcentaje" xfId="12" builtinId="5"/>
    <cellStyle name="Porcentaje 2" xfId="41" xr:uid="{00000000-0005-0000-0000-00002A000000}"/>
    <cellStyle name="Porcentaje 3" xfId="40" xr:uid="{00000000-0005-0000-0000-00002B000000}"/>
  </cellStyles>
  <dxfs count="0"/>
  <tableStyles count="1" defaultTableStyle="TableStyleMedium9" defaultPivotStyle="PivotStyleLight16">
    <tableStyle name="Invisible" pivot="0" table="0" count="0" xr9:uid="{C4B5E31B-B4E8-487E-AA9B-1EFE9B3EDA34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62"/>
  <sheetViews>
    <sheetView showGridLines="0" tabSelected="1" zoomScale="115" zoomScaleNormal="115" workbookViewId="0"/>
  </sheetViews>
  <sheetFormatPr baseColWidth="10" defaultColWidth="11.3984375" defaultRowHeight="14.4"/>
  <cols>
    <col min="1" max="1" width="53.8984375" style="48" customWidth="1"/>
    <col min="2" max="2" width="4.8984375" style="48" customWidth="1"/>
    <col min="3" max="3" width="3.296875" style="48" customWidth="1"/>
    <col min="4" max="4" width="3" style="48" customWidth="1"/>
    <col min="5" max="5" width="14.69921875" style="48" customWidth="1"/>
    <col min="6" max="6" width="1.8984375" style="48" customWidth="1"/>
    <col min="7" max="7" width="11.3984375" style="48" customWidth="1"/>
    <col min="8" max="8" width="2.09765625" style="48" customWidth="1"/>
    <col min="9" max="13" width="11.3984375" style="48"/>
    <col min="14" max="14" width="20.3984375" style="48" customWidth="1"/>
    <col min="15" max="16384" width="11.3984375" style="48"/>
  </cols>
  <sheetData>
    <row r="1" spans="1:12">
      <c r="A1" s="1" t="s">
        <v>16</v>
      </c>
      <c r="B1" s="1"/>
      <c r="C1" s="1"/>
      <c r="D1" s="1"/>
      <c r="E1" s="7"/>
      <c r="F1" s="7"/>
      <c r="G1" s="7"/>
      <c r="H1" s="7"/>
      <c r="I1" s="7"/>
    </row>
    <row r="2" spans="1:12">
      <c r="A2" s="2" t="s">
        <v>17</v>
      </c>
      <c r="B2" s="2"/>
      <c r="C2" s="2"/>
      <c r="D2" s="2"/>
      <c r="E2" s="7"/>
      <c r="F2" s="7"/>
      <c r="G2" s="7"/>
      <c r="H2" s="7"/>
      <c r="I2" s="7"/>
    </row>
    <row r="3" spans="1:12" ht="10.55" customHeight="1">
      <c r="A3" s="2"/>
      <c r="B3" s="2"/>
      <c r="C3" s="2"/>
      <c r="D3" s="2"/>
      <c r="E3" s="7"/>
      <c r="F3" s="7"/>
      <c r="G3" s="7"/>
      <c r="H3" s="7"/>
      <c r="I3" s="7"/>
    </row>
    <row r="4" spans="1:12">
      <c r="A4" s="1" t="s">
        <v>18</v>
      </c>
      <c r="B4" s="1"/>
      <c r="C4" s="1"/>
      <c r="D4" s="1"/>
      <c r="E4" s="7"/>
      <c r="F4" s="7"/>
      <c r="G4" s="7"/>
      <c r="H4" s="7"/>
      <c r="I4" s="7"/>
    </row>
    <row r="5" spans="1:12">
      <c r="A5" s="3" t="s">
        <v>71</v>
      </c>
      <c r="B5" s="3"/>
      <c r="C5" s="3"/>
      <c r="D5" s="3"/>
      <c r="E5" s="2"/>
      <c r="F5" s="2"/>
      <c r="G5" s="2"/>
      <c r="H5" s="2"/>
      <c r="I5" s="2"/>
    </row>
    <row r="6" spans="1:12">
      <c r="A6" s="2" t="s">
        <v>19</v>
      </c>
      <c r="B6" s="2"/>
      <c r="C6" s="2"/>
      <c r="D6" s="2"/>
      <c r="E6" s="2"/>
      <c r="F6" s="2"/>
      <c r="G6" s="2"/>
      <c r="H6" s="2"/>
      <c r="I6" s="2"/>
    </row>
    <row r="7" spans="1:12" ht="8.25" customHeight="1" thickBot="1">
      <c r="A7" s="49"/>
      <c r="B7" s="49"/>
      <c r="C7" s="49"/>
      <c r="D7" s="49"/>
      <c r="E7" s="49"/>
      <c r="F7" s="49"/>
      <c r="G7" s="49"/>
      <c r="H7" s="2"/>
      <c r="I7" s="49"/>
    </row>
    <row r="8" spans="1:12">
      <c r="A8" s="4"/>
      <c r="B8" s="4"/>
      <c r="C8" s="4"/>
      <c r="D8" s="4"/>
      <c r="E8" s="5"/>
      <c r="F8" s="6"/>
      <c r="G8" s="6" t="s">
        <v>69</v>
      </c>
      <c r="H8" s="6"/>
      <c r="I8" s="6" t="s">
        <v>68</v>
      </c>
    </row>
    <row r="9" spans="1:12">
      <c r="A9" s="29" t="s">
        <v>20</v>
      </c>
      <c r="B9" s="8"/>
      <c r="C9" s="8"/>
      <c r="D9" s="8"/>
      <c r="E9" s="9"/>
      <c r="F9" s="10" t="s">
        <v>0</v>
      </c>
      <c r="G9" s="11"/>
      <c r="H9" s="11"/>
      <c r="I9" s="11"/>
    </row>
    <row r="10" spans="1:12">
      <c r="A10" s="12" t="s">
        <v>21</v>
      </c>
      <c r="B10" s="12"/>
      <c r="C10" s="12"/>
      <c r="D10" s="12"/>
      <c r="E10" s="13"/>
      <c r="F10" s="12"/>
      <c r="G10" s="14" t="s">
        <v>1</v>
      </c>
      <c r="H10" s="77"/>
      <c r="I10" s="14" t="s">
        <v>1</v>
      </c>
    </row>
    <row r="11" spans="1:12">
      <c r="A11" s="15" t="s">
        <v>22</v>
      </c>
      <c r="B11" s="15"/>
      <c r="C11" s="15"/>
      <c r="D11" s="15"/>
      <c r="E11" s="44"/>
      <c r="F11" s="12"/>
      <c r="G11" s="93">
        <v>1556</v>
      </c>
      <c r="H11" s="73"/>
      <c r="I11" s="73">
        <v>2611.8000000000002</v>
      </c>
    </row>
    <row r="12" spans="1:12">
      <c r="A12" s="15" t="s">
        <v>2</v>
      </c>
      <c r="B12" s="15"/>
      <c r="C12" s="15"/>
      <c r="D12" s="15"/>
      <c r="E12" s="44"/>
      <c r="F12" s="12"/>
      <c r="G12" s="93">
        <v>80.7</v>
      </c>
      <c r="H12" s="73"/>
      <c r="I12" s="73">
        <v>76.400000000000006</v>
      </c>
      <c r="L12" s="48" t="s">
        <v>0</v>
      </c>
    </row>
    <row r="13" spans="1:12">
      <c r="A13" s="15" t="s">
        <v>23</v>
      </c>
      <c r="B13" s="15"/>
      <c r="C13" s="15"/>
      <c r="D13" s="15"/>
      <c r="E13" s="44"/>
      <c r="F13" s="12"/>
      <c r="G13" s="93">
        <v>38563.800000000003</v>
      </c>
      <c r="H13" s="73"/>
      <c r="I13" s="73">
        <v>43814.2</v>
      </c>
      <c r="J13" s="48" t="s">
        <v>0</v>
      </c>
    </row>
    <row r="14" spans="1:12">
      <c r="A14" s="15" t="s">
        <v>50</v>
      </c>
      <c r="B14" s="15"/>
      <c r="C14" s="15"/>
      <c r="D14" s="15"/>
      <c r="E14" s="44"/>
      <c r="F14" s="12"/>
      <c r="G14" s="93">
        <v>12354.8</v>
      </c>
      <c r="H14" s="73"/>
      <c r="I14" s="73">
        <v>9519.7000000000007</v>
      </c>
      <c r="K14" s="48" t="s">
        <v>0</v>
      </c>
    </row>
    <row r="15" spans="1:12">
      <c r="A15" s="15" t="s">
        <v>3</v>
      </c>
      <c r="B15" s="15"/>
      <c r="C15" s="15"/>
      <c r="D15" s="15"/>
      <c r="E15" s="44"/>
      <c r="F15" s="12"/>
      <c r="G15" s="93">
        <v>40633.300000000003</v>
      </c>
      <c r="H15" s="73"/>
      <c r="I15" s="73">
        <v>39588.5</v>
      </c>
    </row>
    <row r="16" spans="1:12">
      <c r="A16" s="15" t="s">
        <v>56</v>
      </c>
      <c r="B16" s="15"/>
      <c r="C16" s="15"/>
      <c r="D16" s="15"/>
      <c r="E16" s="44"/>
      <c r="F16" s="12"/>
      <c r="G16" s="93">
        <v>3377.3</v>
      </c>
      <c r="H16" s="73"/>
      <c r="I16" s="73">
        <v>3589.3</v>
      </c>
    </row>
    <row r="17" spans="1:13">
      <c r="A17" s="16"/>
      <c r="B17" s="16"/>
      <c r="C17" s="16"/>
      <c r="D17" s="16"/>
      <c r="E17" s="44"/>
      <c r="F17" s="17"/>
      <c r="G17" s="18">
        <f>SUM(G11:G16)</f>
        <v>96565.900000000009</v>
      </c>
      <c r="H17" s="78"/>
      <c r="I17" s="18">
        <f>SUM(I11:I16)</f>
        <v>99199.9</v>
      </c>
    </row>
    <row r="18" spans="1:13">
      <c r="A18" s="12" t="s">
        <v>24</v>
      </c>
      <c r="B18" s="12"/>
      <c r="C18" s="12"/>
      <c r="D18" s="12"/>
      <c r="E18" s="44"/>
      <c r="F18" s="19"/>
      <c r="G18" s="56" t="s">
        <v>0</v>
      </c>
      <c r="H18" s="56"/>
      <c r="I18" s="56" t="s">
        <v>0</v>
      </c>
    </row>
    <row r="19" spans="1:13" hidden="1">
      <c r="A19" s="20" t="s">
        <v>59</v>
      </c>
      <c r="B19" s="12"/>
      <c r="C19" s="12"/>
      <c r="D19" s="12"/>
      <c r="E19" s="44"/>
      <c r="F19" s="19"/>
      <c r="G19" s="56">
        <v>0</v>
      </c>
      <c r="H19" s="56"/>
      <c r="I19" s="56">
        <v>0</v>
      </c>
    </row>
    <row r="20" spans="1:13">
      <c r="A20" s="20" t="s">
        <v>67</v>
      </c>
      <c r="B20" s="20"/>
      <c r="C20" s="20"/>
      <c r="D20" s="20"/>
      <c r="E20" s="44"/>
      <c r="F20" s="19"/>
      <c r="G20" s="74">
        <v>9824.4</v>
      </c>
      <c r="H20" s="73"/>
      <c r="I20" s="74">
        <v>8708.6</v>
      </c>
    </row>
    <row r="21" spans="1:13">
      <c r="A21" s="15"/>
      <c r="B21" s="15"/>
      <c r="C21" s="15"/>
      <c r="D21" s="15"/>
      <c r="E21" s="44"/>
      <c r="F21" s="19"/>
      <c r="G21" s="21">
        <f>SUM(G19:G20)</f>
        <v>9824.4</v>
      </c>
      <c r="H21" s="21"/>
      <c r="I21" s="21">
        <f>SUM(I19:I20)</f>
        <v>8708.6</v>
      </c>
    </row>
    <row r="22" spans="1:13">
      <c r="A22" s="12" t="s">
        <v>33</v>
      </c>
      <c r="B22" s="12"/>
      <c r="C22" s="12"/>
      <c r="D22" s="12"/>
      <c r="E22" s="44"/>
      <c r="F22" s="19"/>
      <c r="G22" s="21"/>
      <c r="H22" s="21"/>
      <c r="I22" s="21"/>
    </row>
    <row r="23" spans="1:13" ht="15" customHeight="1">
      <c r="A23" s="37" t="s">
        <v>57</v>
      </c>
      <c r="B23" s="12"/>
      <c r="C23" s="12"/>
      <c r="D23" s="12"/>
      <c r="E23" s="44"/>
      <c r="F23" s="19"/>
      <c r="G23" s="21"/>
      <c r="H23" s="21"/>
      <c r="I23" s="21"/>
    </row>
    <row r="24" spans="1:13">
      <c r="A24" s="37" t="s">
        <v>0</v>
      </c>
      <c r="B24" s="20"/>
      <c r="C24" s="20"/>
      <c r="D24" s="20"/>
      <c r="E24" s="44"/>
      <c r="F24" s="19"/>
      <c r="G24" s="74">
        <v>3229.3</v>
      </c>
      <c r="H24" s="73"/>
      <c r="I24" s="74">
        <v>3405</v>
      </c>
    </row>
    <row r="25" spans="1:13" ht="21.05" customHeight="1" thickBot="1">
      <c r="A25" s="8" t="s">
        <v>25</v>
      </c>
      <c r="B25" s="8"/>
      <c r="C25" s="8"/>
      <c r="D25" s="8"/>
      <c r="E25" s="44"/>
      <c r="F25" s="50"/>
      <c r="G25" s="22">
        <f>G17+G21+G24</f>
        <v>109619.6</v>
      </c>
      <c r="H25" s="21"/>
      <c r="I25" s="22">
        <f>I17+I21+I24</f>
        <v>111313.5</v>
      </c>
      <c r="M25" s="48" t="s">
        <v>0</v>
      </c>
    </row>
    <row r="26" spans="1:13" ht="15" thickTop="1">
      <c r="A26" s="12"/>
      <c r="B26" s="12"/>
      <c r="C26" s="12"/>
      <c r="D26" s="12"/>
      <c r="E26" s="44"/>
      <c r="F26" s="50"/>
      <c r="G26" s="21"/>
      <c r="H26" s="21"/>
      <c r="I26" s="21"/>
    </row>
    <row r="27" spans="1:13">
      <c r="A27" s="29" t="s">
        <v>26</v>
      </c>
      <c r="B27" s="8"/>
      <c r="C27" s="8"/>
      <c r="D27" s="8"/>
      <c r="E27" s="45"/>
      <c r="F27" s="23"/>
      <c r="G27" s="24"/>
      <c r="H27" s="79"/>
      <c r="I27" s="24"/>
    </row>
    <row r="28" spans="1:13">
      <c r="A28" s="50" t="s">
        <v>27</v>
      </c>
      <c r="B28" s="50"/>
      <c r="C28" s="50"/>
      <c r="D28" s="50"/>
      <c r="E28" s="46"/>
      <c r="F28" s="50"/>
      <c r="G28" s="24"/>
      <c r="H28" s="79"/>
      <c r="I28" s="24"/>
    </row>
    <row r="29" spans="1:13">
      <c r="A29" s="15" t="s">
        <v>4</v>
      </c>
      <c r="B29" s="15"/>
      <c r="C29" s="15"/>
      <c r="D29" s="15"/>
      <c r="E29" s="46"/>
      <c r="F29" s="50"/>
      <c r="G29" s="75">
        <v>1818.5</v>
      </c>
      <c r="H29" s="75"/>
      <c r="I29" s="75">
        <v>4207.3999999999996</v>
      </c>
      <c r="J29" s="38"/>
    </row>
    <row r="30" spans="1:13">
      <c r="A30" s="15" t="s">
        <v>5</v>
      </c>
      <c r="B30" s="15"/>
      <c r="C30" s="15"/>
      <c r="D30" s="15"/>
      <c r="E30" s="46"/>
      <c r="F30" s="50"/>
      <c r="G30" s="66">
        <v>411.2</v>
      </c>
      <c r="H30" s="66"/>
      <c r="I30" s="66">
        <v>360</v>
      </c>
    </row>
    <row r="31" spans="1:13">
      <c r="A31" s="15" t="s">
        <v>58</v>
      </c>
      <c r="B31" s="15"/>
      <c r="C31" s="15"/>
      <c r="D31" s="15"/>
      <c r="E31" s="46"/>
      <c r="F31" s="50"/>
      <c r="G31" s="66">
        <v>17239.599999999999</v>
      </c>
      <c r="H31" s="66"/>
      <c r="I31" s="66">
        <v>20180.3</v>
      </c>
    </row>
    <row r="32" spans="1:13" hidden="1">
      <c r="A32" s="15" t="s">
        <v>70</v>
      </c>
      <c r="B32" s="15"/>
      <c r="C32" s="15"/>
      <c r="D32" s="15"/>
      <c r="E32" s="46"/>
      <c r="F32" s="50"/>
      <c r="G32" s="66">
        <v>0</v>
      </c>
      <c r="H32" s="66"/>
      <c r="I32" s="66">
        <v>0</v>
      </c>
    </row>
    <row r="33" spans="1:14">
      <c r="A33" s="15" t="s">
        <v>6</v>
      </c>
      <c r="B33" s="15"/>
      <c r="C33" s="15"/>
      <c r="D33" s="15"/>
      <c r="E33" s="46"/>
      <c r="F33" s="50"/>
      <c r="G33" s="67">
        <v>4859.3</v>
      </c>
      <c r="H33" s="66"/>
      <c r="I33" s="67">
        <v>4602.3</v>
      </c>
    </row>
    <row r="34" spans="1:14">
      <c r="A34" s="15"/>
      <c r="B34" s="15"/>
      <c r="C34" s="15"/>
      <c r="D34" s="15"/>
      <c r="E34" s="46"/>
      <c r="F34" s="50"/>
      <c r="G34" s="76">
        <f>SUM(G29:G33)</f>
        <v>24328.6</v>
      </c>
      <c r="H34" s="52"/>
      <c r="I34" s="76">
        <f>SUM(I29:I33)</f>
        <v>29349.999999999996</v>
      </c>
    </row>
    <row r="35" spans="1:14">
      <c r="A35" s="50" t="s">
        <v>34</v>
      </c>
      <c r="B35" s="50"/>
      <c r="C35" s="50"/>
      <c r="D35" s="50"/>
      <c r="E35" s="46"/>
      <c r="F35" s="50"/>
      <c r="G35" s="25"/>
      <c r="H35" s="52"/>
      <c r="I35" s="25"/>
    </row>
    <row r="36" spans="1:14">
      <c r="A36" s="15" t="s">
        <v>7</v>
      </c>
      <c r="B36" s="15"/>
      <c r="C36" s="15"/>
      <c r="D36" s="15"/>
      <c r="E36" s="47"/>
      <c r="F36" s="50"/>
      <c r="G36" s="81">
        <v>9232.2000000000007</v>
      </c>
      <c r="H36" s="66"/>
      <c r="I36" s="66">
        <v>7994.2</v>
      </c>
    </row>
    <row r="37" spans="1:14">
      <c r="A37" s="15" t="s">
        <v>8</v>
      </c>
      <c r="B37" s="15"/>
      <c r="C37" s="15"/>
      <c r="D37" s="15"/>
      <c r="E37" s="46"/>
      <c r="F37" s="50"/>
      <c r="G37" s="81">
        <v>615.20000000000005</v>
      </c>
      <c r="H37" s="66"/>
      <c r="I37" s="66">
        <v>856.6</v>
      </c>
    </row>
    <row r="38" spans="1:14">
      <c r="A38" s="15" t="s">
        <v>9</v>
      </c>
      <c r="B38" s="15"/>
      <c r="C38" s="15"/>
      <c r="D38" s="15"/>
      <c r="E38" s="46"/>
      <c r="F38" s="50"/>
      <c r="G38" s="82">
        <v>3412.8</v>
      </c>
      <c r="H38" s="66"/>
      <c r="I38" s="92">
        <v>1794.7</v>
      </c>
    </row>
    <row r="39" spans="1:14">
      <c r="A39" s="15"/>
      <c r="B39" s="15"/>
      <c r="C39" s="15"/>
      <c r="D39" s="15"/>
      <c r="E39" s="46"/>
      <c r="F39" s="50"/>
      <c r="G39" s="25">
        <f>SUM(G36:G38)</f>
        <v>13260.2</v>
      </c>
      <c r="H39" s="52"/>
      <c r="I39" s="25">
        <f>SUM(I36:I38)</f>
        <v>10645.5</v>
      </c>
    </row>
    <row r="40" spans="1:14">
      <c r="A40" s="50" t="s">
        <v>28</v>
      </c>
      <c r="B40" s="50"/>
      <c r="C40" s="50"/>
      <c r="D40" s="50"/>
      <c r="E40" s="46"/>
      <c r="F40" s="50"/>
      <c r="G40" s="25"/>
      <c r="H40" s="52"/>
      <c r="I40" s="25"/>
    </row>
    <row r="41" spans="1:14">
      <c r="A41" s="15" t="s">
        <v>10</v>
      </c>
      <c r="B41" s="15"/>
      <c r="C41" s="15"/>
      <c r="D41" s="15"/>
      <c r="E41" s="46"/>
      <c r="F41" s="50"/>
      <c r="G41" s="81">
        <v>1105.3</v>
      </c>
      <c r="H41" s="66"/>
      <c r="I41" s="66">
        <v>1045.5</v>
      </c>
    </row>
    <row r="42" spans="1:14">
      <c r="A42" s="15" t="s">
        <v>11</v>
      </c>
      <c r="B42" s="15"/>
      <c r="C42" s="15"/>
      <c r="D42" s="15"/>
      <c r="E42" s="46"/>
      <c r="F42" s="50"/>
      <c r="G42" s="82">
        <v>20978.2</v>
      </c>
      <c r="H42" s="66"/>
      <c r="I42" s="67">
        <v>19703.099999999999</v>
      </c>
    </row>
    <row r="43" spans="1:14">
      <c r="A43" s="15"/>
      <c r="B43" s="15"/>
      <c r="C43" s="15"/>
      <c r="D43" s="15"/>
      <c r="E43" s="46"/>
      <c r="F43" s="50"/>
      <c r="G43" s="25">
        <f>SUM(G41:G42)</f>
        <v>22083.5</v>
      </c>
      <c r="H43" s="52"/>
      <c r="I43" s="25">
        <f>SUM(I41:I42)</f>
        <v>20748.599999999999</v>
      </c>
      <c r="K43" s="65"/>
    </row>
    <row r="44" spans="1:14">
      <c r="A44" s="19" t="s">
        <v>29</v>
      </c>
      <c r="B44" s="19"/>
      <c r="C44" s="19"/>
      <c r="D44" s="19"/>
      <c r="E44" s="46"/>
      <c r="F44" s="50"/>
      <c r="G44" s="25"/>
      <c r="H44" s="52"/>
      <c r="I44" s="25"/>
      <c r="K44" s="65"/>
    </row>
    <row r="45" spans="1:14">
      <c r="A45" s="15" t="s">
        <v>12</v>
      </c>
      <c r="B45" s="15"/>
      <c r="C45" s="15"/>
      <c r="D45" s="15"/>
      <c r="E45" s="46"/>
      <c r="F45" s="50"/>
      <c r="G45" s="66">
        <v>5942.6</v>
      </c>
      <c r="H45" s="66"/>
      <c r="I45" s="66">
        <v>6293.9</v>
      </c>
    </row>
    <row r="46" spans="1:14">
      <c r="A46" s="15" t="s">
        <v>13</v>
      </c>
      <c r="B46" s="15"/>
      <c r="C46" s="15"/>
      <c r="D46" s="15"/>
      <c r="E46" s="46"/>
      <c r="F46" s="50"/>
      <c r="G46" s="67">
        <v>1323.6</v>
      </c>
      <c r="H46" s="66"/>
      <c r="I46" s="67">
        <v>1138.0999999999999</v>
      </c>
      <c r="N46" s="65" t="s">
        <v>0</v>
      </c>
    </row>
    <row r="47" spans="1:14" ht="17.3" customHeight="1">
      <c r="A47" s="19"/>
      <c r="B47" s="19"/>
      <c r="C47" s="19"/>
      <c r="D47" s="19"/>
      <c r="E47" s="46"/>
      <c r="F47" s="50"/>
      <c r="G47" s="27">
        <f>SUM(G45:G46)</f>
        <v>7266.2000000000007</v>
      </c>
      <c r="H47" s="52"/>
      <c r="I47" s="27">
        <f>SUM(I45:I46)</f>
        <v>7432</v>
      </c>
      <c r="N47" s="65" t="s">
        <v>0</v>
      </c>
    </row>
    <row r="48" spans="1:14" ht="19.45" customHeight="1">
      <c r="A48" s="8" t="s">
        <v>30</v>
      </c>
      <c r="B48" s="19"/>
      <c r="C48" s="19"/>
      <c r="D48" s="19"/>
      <c r="E48" s="46"/>
      <c r="F48" s="50"/>
      <c r="G48" s="26">
        <f>G34+G39+G43+G47</f>
        <v>66938.5</v>
      </c>
      <c r="H48" s="52"/>
      <c r="I48" s="26">
        <f>I34+I39+I43+I47</f>
        <v>68176.100000000006</v>
      </c>
    </row>
    <row r="49" spans="1:9">
      <c r="A49" s="50" t="s">
        <v>31</v>
      </c>
      <c r="B49" s="50"/>
      <c r="C49" s="50"/>
      <c r="D49" s="50"/>
      <c r="E49" s="46"/>
      <c r="F49" s="50"/>
      <c r="G49" s="25"/>
      <c r="H49" s="52"/>
      <c r="I49" s="25"/>
    </row>
    <row r="50" spans="1:9">
      <c r="A50" s="15" t="s">
        <v>14</v>
      </c>
      <c r="B50" s="15"/>
      <c r="C50" s="15"/>
      <c r="D50" s="15"/>
      <c r="E50" s="46"/>
      <c r="F50" s="50"/>
      <c r="G50" s="81">
        <v>15000</v>
      </c>
      <c r="H50" s="66"/>
      <c r="I50" s="81">
        <v>15000</v>
      </c>
    </row>
    <row r="51" spans="1:9" ht="15.7" customHeight="1">
      <c r="A51" s="20" t="s">
        <v>15</v>
      </c>
      <c r="B51" s="28"/>
      <c r="C51" s="28"/>
      <c r="D51" s="28"/>
      <c r="E51" s="46"/>
      <c r="F51" s="50"/>
      <c r="G51" s="82">
        <v>27681.1</v>
      </c>
      <c r="H51" s="66" t="s">
        <v>0</v>
      </c>
      <c r="I51" s="82">
        <v>28137.4</v>
      </c>
    </row>
    <row r="52" spans="1:9" ht="18" customHeight="1">
      <c r="A52" s="19"/>
      <c r="B52" s="19"/>
      <c r="C52" s="19"/>
      <c r="D52" s="19"/>
      <c r="E52" s="46"/>
      <c r="F52" s="50"/>
      <c r="G52" s="25">
        <f>SUM(G50:G51)</f>
        <v>42681.1</v>
      </c>
      <c r="H52" s="52" t="s">
        <v>0</v>
      </c>
      <c r="I52" s="25">
        <f>SUM(I50:I51)</f>
        <v>43137.4</v>
      </c>
    </row>
    <row r="53" spans="1:9" ht="19.45" customHeight="1" thickBot="1">
      <c r="A53" s="8" t="s">
        <v>32</v>
      </c>
      <c r="B53" s="8"/>
      <c r="C53" s="8"/>
      <c r="D53" s="8"/>
      <c r="E53" s="46"/>
      <c r="F53" s="50"/>
      <c r="G53" s="22">
        <f>G48+G52</f>
        <v>109619.6</v>
      </c>
      <c r="H53" s="52"/>
      <c r="I53" s="22">
        <f>I48+I52</f>
        <v>111313.5</v>
      </c>
    </row>
    <row r="54" spans="1:9" ht="19.45" customHeight="1" thickTop="1">
      <c r="A54" s="8"/>
      <c r="B54" s="8"/>
      <c r="C54" s="8"/>
      <c r="D54" s="8"/>
      <c r="E54" s="46"/>
      <c r="F54" s="50"/>
      <c r="G54" s="21"/>
      <c r="H54" s="52"/>
      <c r="I54" s="21"/>
    </row>
    <row r="55" spans="1:9">
      <c r="A55" s="48" t="s">
        <v>64</v>
      </c>
      <c r="B55" s="48" t="s">
        <v>73</v>
      </c>
      <c r="E55" s="36"/>
      <c r="G55" s="43" t="s">
        <v>65</v>
      </c>
      <c r="H55" s="55"/>
      <c r="I55" s="43"/>
    </row>
    <row r="56" spans="1:9" ht="15" customHeight="1">
      <c r="A56" s="19" t="s">
        <v>60</v>
      </c>
      <c r="B56" s="19" t="s">
        <v>74</v>
      </c>
      <c r="C56" s="8"/>
      <c r="D56" s="8"/>
      <c r="E56" s="9"/>
      <c r="F56" s="8"/>
      <c r="G56" s="51" t="s">
        <v>66</v>
      </c>
      <c r="H56" s="80"/>
      <c r="I56" s="51"/>
    </row>
    <row r="57" spans="1:9" ht="15" thickBot="1">
      <c r="A57" s="49"/>
      <c r="B57" s="49"/>
      <c r="C57" s="49"/>
      <c r="D57" s="49"/>
      <c r="E57" s="49"/>
      <c r="F57" s="49"/>
      <c r="G57" s="49"/>
      <c r="H57" s="2"/>
      <c r="I57" s="49"/>
    </row>
    <row r="58" spans="1:9">
      <c r="A58" s="2"/>
      <c r="B58" s="2"/>
      <c r="C58" s="2"/>
      <c r="D58" s="2"/>
      <c r="E58" s="2"/>
      <c r="F58" s="2"/>
      <c r="G58" s="2"/>
      <c r="H58" s="2"/>
      <c r="I58" s="2"/>
    </row>
    <row r="60" spans="1:9">
      <c r="G60" s="55" t="s">
        <v>0</v>
      </c>
      <c r="I60" s="55" t="s">
        <v>0</v>
      </c>
    </row>
    <row r="62" spans="1:9">
      <c r="G62" s="55">
        <f>+G53-G25</f>
        <v>0</v>
      </c>
      <c r="I62" s="55">
        <f>+I53-I25</f>
        <v>0</v>
      </c>
    </row>
  </sheetData>
  <printOptions horizontalCentered="1"/>
  <pageMargins left="0.55118110236220474" right="0.35433070866141736" top="0.78740157480314965" bottom="0.39370078740157483" header="0.35433070866141736" footer="0.78740157480314965"/>
  <pageSetup scale="8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57"/>
  <sheetViews>
    <sheetView showGridLines="0" zoomScale="138" zoomScaleNormal="138" workbookViewId="0"/>
  </sheetViews>
  <sheetFormatPr baseColWidth="10" defaultColWidth="11.3984375" defaultRowHeight="14.4"/>
  <cols>
    <col min="1" max="1" width="40.296875" style="48" customWidth="1"/>
    <col min="2" max="3" width="9.09765625" style="48"/>
    <col min="4" max="4" width="4.3984375" style="48" customWidth="1"/>
    <col min="5" max="5" width="6.3984375" style="36" customWidth="1"/>
    <col min="6" max="6" width="1.59765625" style="48" customWidth="1"/>
    <col min="7" max="7" width="15.09765625" style="55" customWidth="1"/>
    <col min="8" max="8" width="3.3984375" style="55" customWidth="1"/>
    <col min="9" max="9" width="11.59765625" style="55" customWidth="1"/>
    <col min="10" max="16384" width="11.3984375" style="48"/>
  </cols>
  <sheetData>
    <row r="1" spans="1:10">
      <c r="A1" s="1" t="s">
        <v>16</v>
      </c>
      <c r="B1" s="1"/>
      <c r="C1" s="1"/>
      <c r="D1" s="1"/>
      <c r="E1" s="39"/>
      <c r="F1" s="1"/>
      <c r="G1" s="7"/>
      <c r="H1" s="7"/>
      <c r="I1" s="7"/>
      <c r="J1" s="7"/>
    </row>
    <row r="2" spans="1:10">
      <c r="A2" s="2" t="s">
        <v>17</v>
      </c>
      <c r="B2" s="2"/>
      <c r="C2" s="2"/>
      <c r="D2" s="2"/>
      <c r="E2" s="40"/>
      <c r="F2" s="2"/>
      <c r="G2" s="7"/>
      <c r="H2" s="7"/>
      <c r="I2" s="7"/>
      <c r="J2" s="7"/>
    </row>
    <row r="3" spans="1:10" ht="10.55" customHeight="1">
      <c r="A3" s="2"/>
      <c r="B3" s="2"/>
      <c r="C3" s="2"/>
      <c r="D3" s="2"/>
      <c r="E3" s="40"/>
      <c r="F3" s="2"/>
      <c r="G3" s="7"/>
      <c r="H3" s="7"/>
      <c r="I3" s="7"/>
      <c r="J3" s="7"/>
    </row>
    <row r="4" spans="1:10">
      <c r="A4" s="1" t="s">
        <v>48</v>
      </c>
      <c r="B4" s="1"/>
      <c r="C4" s="1"/>
      <c r="D4" s="1"/>
      <c r="E4" s="39"/>
      <c r="F4" s="1"/>
      <c r="G4" s="7"/>
      <c r="H4" s="7"/>
      <c r="I4" s="7"/>
      <c r="J4" s="7"/>
    </row>
    <row r="5" spans="1:10" ht="10.55" customHeight="1">
      <c r="A5" s="2"/>
      <c r="B5" s="2"/>
      <c r="C5" s="2"/>
      <c r="D5" s="2"/>
      <c r="E5" s="40"/>
      <c r="F5" s="2"/>
      <c r="G5" s="7"/>
      <c r="H5" s="7"/>
      <c r="I5" s="7"/>
      <c r="J5" s="7"/>
    </row>
    <row r="6" spans="1:10">
      <c r="A6" s="3" t="s">
        <v>72</v>
      </c>
      <c r="B6" s="3"/>
      <c r="C6" s="3"/>
      <c r="D6" s="3"/>
      <c r="E6" s="40"/>
      <c r="F6" s="3"/>
      <c r="G6" s="2"/>
      <c r="H6" s="2"/>
      <c r="I6" s="2"/>
      <c r="J6" s="2"/>
    </row>
    <row r="7" spans="1:10" ht="10.55" customHeight="1">
      <c r="A7" s="2"/>
      <c r="B7" s="2"/>
      <c r="C7" s="2"/>
      <c r="D7" s="2"/>
      <c r="E7" s="40"/>
      <c r="F7" s="2"/>
      <c r="G7" s="7"/>
      <c r="H7" s="7"/>
      <c r="I7" s="7"/>
      <c r="J7" s="7"/>
    </row>
    <row r="8" spans="1:10">
      <c r="A8" s="2" t="s">
        <v>19</v>
      </c>
      <c r="B8" s="2"/>
      <c r="C8" s="2"/>
      <c r="D8" s="2"/>
      <c r="E8" s="40"/>
      <c r="F8" s="2"/>
      <c r="G8" s="2"/>
      <c r="H8" s="2"/>
      <c r="I8" s="2"/>
      <c r="J8" s="2"/>
    </row>
    <row r="9" spans="1:10" ht="15" thickBot="1">
      <c r="A9" s="49"/>
      <c r="B9" s="49"/>
      <c r="C9" s="49"/>
      <c r="D9" s="49"/>
      <c r="E9" s="41"/>
      <c r="F9" s="49"/>
      <c r="G9" s="49"/>
      <c r="H9" s="2"/>
      <c r="I9" s="49"/>
      <c r="J9" s="2"/>
    </row>
    <row r="10" spans="1:10">
      <c r="A10" s="2"/>
      <c r="B10" s="2"/>
      <c r="C10" s="2"/>
      <c r="D10" s="2"/>
      <c r="E10" s="40"/>
      <c r="F10" s="2"/>
      <c r="G10" s="2"/>
      <c r="H10" s="2"/>
      <c r="I10" s="2"/>
      <c r="J10" s="2"/>
    </row>
    <row r="11" spans="1:10">
      <c r="A11" s="4"/>
      <c r="B11" s="4"/>
      <c r="C11" s="4"/>
      <c r="D11" s="4"/>
      <c r="E11" s="5"/>
      <c r="F11" s="4"/>
      <c r="G11" s="6" t="s">
        <v>69</v>
      </c>
      <c r="H11" s="6"/>
      <c r="I11" s="6" t="s">
        <v>68</v>
      </c>
    </row>
    <row r="12" spans="1:10" ht="11.25" customHeight="1">
      <c r="A12" s="4"/>
      <c r="B12" s="4"/>
      <c r="C12" s="4"/>
      <c r="D12" s="4"/>
      <c r="E12" s="5"/>
      <c r="F12" s="4"/>
      <c r="G12" s="6"/>
      <c r="H12" s="6"/>
      <c r="I12" s="6"/>
    </row>
    <row r="13" spans="1:10">
      <c r="A13" s="32" t="s">
        <v>51</v>
      </c>
    </row>
    <row r="14" spans="1:10">
      <c r="A14" s="34" t="s">
        <v>35</v>
      </c>
      <c r="G14" s="83">
        <v>42467.5</v>
      </c>
      <c r="H14" s="68"/>
      <c r="I14" s="83">
        <v>47440.9</v>
      </c>
    </row>
    <row r="15" spans="1:10">
      <c r="A15" s="34" t="s">
        <v>36</v>
      </c>
      <c r="G15" s="84">
        <v>12964.4</v>
      </c>
      <c r="H15" s="69"/>
      <c r="I15" s="84">
        <v>13047.7</v>
      </c>
    </row>
    <row r="16" spans="1:10" ht="16.600000000000001" customHeight="1">
      <c r="A16" s="35" t="s">
        <v>61</v>
      </c>
      <c r="G16" s="84">
        <v>5156.3</v>
      </c>
      <c r="H16" s="69"/>
      <c r="I16" s="84">
        <v>3150.8</v>
      </c>
    </row>
    <row r="17" spans="1:9">
      <c r="A17" s="34" t="s">
        <v>37</v>
      </c>
      <c r="G17" s="84">
        <v>3763.8</v>
      </c>
      <c r="H17" s="69"/>
      <c r="I17" s="84">
        <v>5537.6</v>
      </c>
    </row>
    <row r="18" spans="1:9">
      <c r="A18" s="34" t="s">
        <v>38</v>
      </c>
      <c r="G18" s="85">
        <v>1540.2</v>
      </c>
      <c r="H18" s="69"/>
      <c r="I18" s="85">
        <v>1547.2</v>
      </c>
    </row>
    <row r="19" spans="1:9">
      <c r="A19" s="31"/>
      <c r="G19" s="57">
        <f>SUM(G14:G18)</f>
        <v>65892.200000000012</v>
      </c>
      <c r="H19" s="57"/>
      <c r="I19" s="57">
        <f>SUM(I14:I18)</f>
        <v>70724.200000000012</v>
      </c>
    </row>
    <row r="20" spans="1:9">
      <c r="A20" s="32" t="s">
        <v>52</v>
      </c>
      <c r="G20" s="58"/>
      <c r="H20" s="58"/>
      <c r="I20" s="58"/>
    </row>
    <row r="21" spans="1:9">
      <c r="A21" s="34" t="s">
        <v>39</v>
      </c>
      <c r="G21" s="86">
        <v>16427.2</v>
      </c>
      <c r="H21" s="70"/>
      <c r="I21" s="86">
        <v>14443.3</v>
      </c>
    </row>
    <row r="22" spans="1:9">
      <c r="A22" s="34" t="s">
        <v>40</v>
      </c>
      <c r="G22" s="86">
        <v>22449.7</v>
      </c>
      <c r="H22" s="70"/>
      <c r="I22" s="86">
        <v>27315.200000000001</v>
      </c>
    </row>
    <row r="23" spans="1:9">
      <c r="A23" s="34" t="s">
        <v>41</v>
      </c>
      <c r="G23" s="86">
        <v>11985.7</v>
      </c>
      <c r="H23" s="70"/>
      <c r="I23" s="86">
        <v>11120</v>
      </c>
    </row>
    <row r="24" spans="1:9">
      <c r="A24" s="34" t="s">
        <v>54</v>
      </c>
      <c r="G24" s="87">
        <v>6591.2</v>
      </c>
      <c r="H24" s="70"/>
      <c r="I24" s="87">
        <v>6803.8</v>
      </c>
    </row>
    <row r="25" spans="1:9" ht="21.05" customHeight="1">
      <c r="A25" s="32"/>
      <c r="G25" s="59">
        <f>SUM(G21:G24)</f>
        <v>57453.8</v>
      </c>
      <c r="H25" s="60"/>
      <c r="I25" s="59">
        <f>SUM(I21:I24)</f>
        <v>59682.3</v>
      </c>
    </row>
    <row r="26" spans="1:9" ht="13.55" customHeight="1">
      <c r="A26" s="32" t="s">
        <v>62</v>
      </c>
      <c r="G26" s="71">
        <v>0</v>
      </c>
      <c r="H26" s="70"/>
      <c r="I26" s="71">
        <v>0</v>
      </c>
    </row>
    <row r="27" spans="1:9" ht="21.05" customHeight="1">
      <c r="A27" s="30" t="s">
        <v>42</v>
      </c>
      <c r="G27" s="61">
        <f>+G19-G25-G26</f>
        <v>8438.4000000000087</v>
      </c>
      <c r="H27" s="57"/>
      <c r="I27" s="61">
        <f>+I19-I25-I26</f>
        <v>11041.900000000009</v>
      </c>
    </row>
    <row r="28" spans="1:9">
      <c r="A28" s="30"/>
      <c r="G28" s="62"/>
      <c r="H28" s="62"/>
      <c r="I28" s="62"/>
    </row>
    <row r="29" spans="1:9">
      <c r="A29" s="32" t="s">
        <v>53</v>
      </c>
      <c r="G29" s="62"/>
      <c r="H29" s="62"/>
      <c r="I29" s="62"/>
    </row>
    <row r="30" spans="1:9">
      <c r="A30" s="34" t="s">
        <v>43</v>
      </c>
      <c r="G30" s="88">
        <v>166.5</v>
      </c>
      <c r="H30" s="72"/>
      <c r="I30" s="88">
        <v>156.5</v>
      </c>
    </row>
    <row r="31" spans="1:9">
      <c r="A31" s="34" t="s">
        <v>46</v>
      </c>
      <c r="G31" s="89">
        <f>6359.5-1126.2</f>
        <v>5233.3</v>
      </c>
      <c r="H31" s="90"/>
      <c r="I31" s="89">
        <v>5206.3999999999996</v>
      </c>
    </row>
    <row r="32" spans="1:9" ht="18.75" customHeight="1">
      <c r="A32" s="33"/>
      <c r="G32" s="63">
        <f>SUM(G30:G31)</f>
        <v>5399.8</v>
      </c>
      <c r="H32" s="62"/>
      <c r="I32" s="63">
        <f>SUM(I30:I31)</f>
        <v>5362.9</v>
      </c>
    </row>
    <row r="33" spans="1:10">
      <c r="A33" s="33"/>
      <c r="G33" s="62"/>
      <c r="H33" s="62"/>
      <c r="I33" s="62"/>
    </row>
    <row r="34" spans="1:10">
      <c r="A34" s="30" t="s">
        <v>45</v>
      </c>
      <c r="G34" s="62">
        <f>+G27-G32</f>
        <v>3038.6000000000085</v>
      </c>
      <c r="H34" s="62"/>
      <c r="I34" s="62">
        <f>+I27-I32</f>
        <v>5679.0000000000091</v>
      </c>
    </row>
    <row r="35" spans="1:10">
      <c r="A35" s="30"/>
      <c r="G35" s="62"/>
      <c r="H35" s="62"/>
      <c r="I35" s="62"/>
    </row>
    <row r="36" spans="1:10">
      <c r="A36" s="32" t="s">
        <v>44</v>
      </c>
      <c r="G36" s="85">
        <v>785.6</v>
      </c>
      <c r="H36" s="69"/>
      <c r="I36" s="85">
        <v>344.7</v>
      </c>
    </row>
    <row r="37" spans="1:10" ht="10.55" customHeight="1">
      <c r="A37" s="30"/>
      <c r="G37" s="62"/>
      <c r="H37" s="62"/>
      <c r="I37" s="62"/>
    </row>
    <row r="38" spans="1:10">
      <c r="A38" s="30" t="s">
        <v>55</v>
      </c>
      <c r="G38" s="57">
        <f>SUM(G34:G36)</f>
        <v>3824.2000000000085</v>
      </c>
      <c r="H38" s="57"/>
      <c r="I38" s="57">
        <f>SUM(I34:I36)</f>
        <v>6023.7000000000089</v>
      </c>
    </row>
    <row r="39" spans="1:10">
      <c r="A39" s="30"/>
      <c r="G39" s="62"/>
      <c r="H39" s="62"/>
      <c r="I39" s="62"/>
    </row>
    <row r="40" spans="1:10">
      <c r="A40" s="32" t="s">
        <v>47</v>
      </c>
      <c r="G40" s="62">
        <v>-1126.2</v>
      </c>
      <c r="H40" s="62"/>
      <c r="I40" s="62">
        <v>0</v>
      </c>
    </row>
    <row r="41" spans="1:10" hidden="1">
      <c r="A41" s="32" t="s">
        <v>63</v>
      </c>
      <c r="G41" s="62">
        <v>0</v>
      </c>
      <c r="H41" s="62"/>
      <c r="I41" s="62">
        <v>0</v>
      </c>
    </row>
    <row r="42" spans="1:10" ht="24.8" customHeight="1" thickBot="1">
      <c r="A42" s="30" t="s">
        <v>49</v>
      </c>
      <c r="G42" s="64">
        <f>SUM(G38:G41)</f>
        <v>2698.0000000000082</v>
      </c>
      <c r="H42" s="62"/>
      <c r="I42" s="64">
        <f>SUM(I38:I41)</f>
        <v>6023.7000000000089</v>
      </c>
    </row>
    <row r="43" spans="1:10" ht="15" thickTop="1"/>
    <row r="44" spans="1:10">
      <c r="G44" s="43"/>
      <c r="I44" s="43"/>
    </row>
    <row r="45" spans="1:10">
      <c r="G45" s="43"/>
      <c r="I45" s="43"/>
    </row>
    <row r="46" spans="1:10">
      <c r="A46" s="48" t="s">
        <v>64</v>
      </c>
      <c r="B46" s="48" t="s">
        <v>73</v>
      </c>
      <c r="G46" s="43" t="s">
        <v>65</v>
      </c>
      <c r="I46" s="43"/>
    </row>
    <row r="47" spans="1:10" ht="15" customHeight="1">
      <c r="A47" s="19" t="s">
        <v>60</v>
      </c>
      <c r="B47" s="19" t="s">
        <v>74</v>
      </c>
      <c r="C47" s="8"/>
      <c r="D47" s="8"/>
      <c r="E47" s="9"/>
      <c r="F47" s="8"/>
      <c r="G47" s="51" t="s">
        <v>66</v>
      </c>
      <c r="H47" s="80"/>
      <c r="I47" s="51"/>
      <c r="J47" s="52"/>
    </row>
    <row r="48" spans="1:10">
      <c r="A48" s="53" t="s">
        <v>0</v>
      </c>
      <c r="B48" s="54"/>
      <c r="C48" s="54"/>
      <c r="D48" s="54"/>
      <c r="E48" s="42"/>
      <c r="F48" s="54"/>
      <c r="G48" s="54"/>
      <c r="H48" s="91"/>
      <c r="I48" s="54"/>
    </row>
    <row r="49" spans="1:10">
      <c r="A49" s="53"/>
      <c r="B49" s="54"/>
      <c r="C49" s="54"/>
      <c r="D49" s="54"/>
      <c r="E49" s="42"/>
      <c r="F49" s="54"/>
      <c r="G49" s="54"/>
      <c r="H49" s="91"/>
      <c r="I49" s="54"/>
    </row>
    <row r="50" spans="1:10" ht="15" thickBot="1">
      <c r="A50" s="49"/>
      <c r="B50" s="49"/>
      <c r="C50" s="49"/>
      <c r="D50" s="49"/>
      <c r="E50" s="41"/>
      <c r="F50" s="49"/>
      <c r="G50" s="49"/>
      <c r="H50" s="2"/>
      <c r="I50" s="49"/>
      <c r="J50" s="2"/>
    </row>
    <row r="51" spans="1:10">
      <c r="A51" s="2"/>
      <c r="B51" s="2"/>
      <c r="C51" s="2"/>
      <c r="D51" s="2"/>
      <c r="E51" s="40"/>
      <c r="F51" s="2"/>
      <c r="G51" s="2"/>
      <c r="H51" s="2"/>
      <c r="I51" s="2"/>
      <c r="J51" s="2"/>
    </row>
    <row r="56" spans="1:10">
      <c r="A56" s="48" t="s">
        <v>0</v>
      </c>
    </row>
    <row r="57" spans="1:10">
      <c r="A57" s="48" t="s">
        <v>0</v>
      </c>
    </row>
  </sheetData>
  <printOptions horizontalCentered="1"/>
  <pageMargins left="0.62992125984251968" right="0.31496062992125984" top="0.70866141732283472" bottom="0.15748031496062992" header="0.39370078740157483" footer="0.6692913385826772"/>
  <pageSetup scale="90" orientation="portrait" r:id="rId1"/>
  <ignoredErrors>
    <ignoredError sqref="G38" emptyCellReferenc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Balances</vt:lpstr>
      <vt:lpstr>Resultados</vt:lpstr>
      <vt:lpstr>Balances!Área_de_impresión</vt:lpstr>
      <vt:lpstr>Resultados!Área_de_impresión</vt:lpstr>
    </vt:vector>
  </TitlesOfParts>
  <Company>KPMG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rmedrano</dc:creator>
  <cp:lastModifiedBy>Ricardo Zarceño</cp:lastModifiedBy>
  <cp:lastPrinted>2026-05-08T16:03:53Z</cp:lastPrinted>
  <dcterms:created xsi:type="dcterms:W3CDTF">2011-01-17T20:49:33Z</dcterms:created>
  <dcterms:modified xsi:type="dcterms:W3CDTF">2026-05-08T16:04:18Z</dcterms:modified>
</cp:coreProperties>
</file>