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6\BolsadeValores\"/>
    </mc:Choice>
  </mc:AlternateContent>
  <xr:revisionPtr revIDLastSave="0" documentId="13_ncr:1_{8298C1FB-AC68-48F7-98EF-2A0862CDF1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Balances!$A$1:$I$57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19" i="2"/>
  <c r="I52" i="1"/>
  <c r="I47" i="1"/>
  <c r="I43" i="1"/>
  <c r="I39" i="1"/>
  <c r="I34" i="1"/>
  <c r="I21" i="1"/>
  <c r="I17" i="1"/>
  <c r="I32" i="2"/>
  <c r="I25" i="2"/>
  <c r="I19" i="2"/>
  <c r="I48" i="1" l="1"/>
  <c r="I53" i="1" s="1"/>
  <c r="I25" i="1"/>
  <c r="I27" i="2"/>
  <c r="G52" i="1"/>
  <c r="G47" i="1"/>
  <c r="G43" i="1"/>
  <c r="G39" i="1"/>
  <c r="G21" i="1"/>
  <c r="G17" i="1"/>
  <c r="I34" i="2" l="1"/>
  <c r="I38" i="2" s="1"/>
  <c r="I42" i="2" s="1"/>
  <c r="G48" i="1"/>
  <c r="G53" i="1" s="1"/>
  <c r="G25" i="1"/>
  <c r="G25" i="2"/>
  <c r="G27" i="2" l="1"/>
  <c r="I62" i="1" l="1"/>
  <c r="G32" i="2"/>
  <c r="G34" i="2" l="1"/>
  <c r="G38" i="2" s="1"/>
  <c r="G42" i="2" s="1"/>
  <c r="G62" i="1" l="1"/>
</calcChain>
</file>

<file path=xl/sharedStrings.xml><?xml version="1.0" encoding="utf-8"?>
<sst xmlns="http://schemas.openxmlformats.org/spreadsheetml/2006/main" count="103" uniqueCount="75">
  <si>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</si>
  <si>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</si>
  <si>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</si>
  <si>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</si>
  <si>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</si>
  <si>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</si>
  <si>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</si>
  <si>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</si>
  <si>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</si>
  <si>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</si>
  <si>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</si>
  <si>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</si>
  <si>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</si>
  <si>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</si>
  <si>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</si>
  <si>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</si>
  <si>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</si>
  <si>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</si>
  <si>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</si>
  <si>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</si>
  <si>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</si>
  <si>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</si>
  <si>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</si>
  <si>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</si>
  <si>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</si>
  <si>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</si>
  <si>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</si>
  <si>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</si>
  <si>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</si>
  <si>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</si>
  <si>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</si>
  <si>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</si>
  <si>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</si>
  <si>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</si>
  <si>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</si>
  <si>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</si>
  <si>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</si>
  <si>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</si>
  <si>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</si>
  <si>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</si>
  <si>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</si>
  <si>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</si>
  <si>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</si>
  <si>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</si>
  <si>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</si>
  <si>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</si>
  <si>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</si>
  <si>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</si>
  <si>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</si>
  <si>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</si>
  <si>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</si>
  <si>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</si>
  <si>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</si>
  <si>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</si>
  <si>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</si>
  <si>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</si>
  <si>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</si>
  <si>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</si>
  <si>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</si>
  <si>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</si>
  <si>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</si>
  <si>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</si>
  <si>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</si>
  <si>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</si>
  <si>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</si>
  <si>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</si>
  <si>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</si>
  <si>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</si>
  <si>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2025</t>
  </si>
  <si>
    <t>2026</t>
  </si>
  <si>
    <t>Reportos y otras obligaciones bursatiles</t>
  </si>
  <si>
    <t>Hector Ricardo Flores</t>
  </si>
  <si>
    <t>Gerente Financiero</t>
  </si>
  <si>
    <t>Al 31 de mayo  de 2026 y 2025</t>
  </si>
  <si>
    <t>Por los años terminados el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</si>
</sst>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5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0" fontId="8" fillId="0" borderId="0" xfId="15" applyNumberFormat="1" applyFont="1" applyBorder="1" applyAlignment="1">
      <alignment horizontal="right"/>
    </xf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66" fontId="3" fillId="0" borderId="0" xfId="14" applyNumberFormat="1" applyFont="1"/>
    <xf numFmtId="37" fontId="6" fillId="0" borderId="0" xfId="9" applyNumberFormat="1" applyFont="1"/>
    <xf numFmtId="175" fontId="18" fillId="2" borderId="3" xfId="42" applyNumberFormat="1" applyFont="1" applyFill="1" applyBorder="1"/>
    <xf numFmtId="166" fontId="21" fillId="0" borderId="0" xfId="18" applyNumberFormat="1" applyFont="1"/>
    <xf numFmtId="166" fontId="18" fillId="0" borderId="3" xfId="44" applyNumberFormat="1" applyFont="1" applyBorder="1"/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BDEF8882-2384-4E80-8F22-5D263BDF8C3E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="115" zoomScaleNormal="115" workbookViewId="0"/>
  </sheetViews>
  <sheetFormatPr baseColWidth="10" defaultColWidth="11.36328125" defaultRowHeight="14"/>
  <cols>
    <col min="1" max="1" width="53.90625" style="48" customWidth="1"/>
    <col min="2" max="2" width="4.90625" style="48" customWidth="1"/>
    <col min="3" max="3" width="3.26953125" style="48" customWidth="1"/>
    <col min="4" max="4" width="3" style="48" customWidth="1"/>
    <col min="5" max="5" width="14.7265625" style="48" customWidth="1"/>
    <col min="6" max="6" width="1.90625" style="48" customWidth="1"/>
    <col min="7" max="7" width="11.36328125" style="48" customWidth="1"/>
    <col min="8" max="8" width="2.08984375" style="48" customWidth="1"/>
    <col min="9" max="13" width="11.36328125" style="48"/>
    <col min="14" max="14" width="20.36328125" style="48" customWidth="1"/>
    <col min="15" max="16384" width="11.3632812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73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69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77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93">
        <v>2178.8000000000002</v>
      </c>
      <c r="H11" s="73"/>
      <c r="I11" s="73">
        <v>2309</v>
      </c>
    </row>
    <row r="12" spans="1:12">
      <c r="A12" s="15" t="s">
        <v>2</v>
      </c>
      <c r="B12" s="15"/>
      <c r="C12" s="15"/>
      <c r="D12" s="15"/>
      <c r="E12" s="44"/>
      <c r="F12" s="12"/>
      <c r="G12" s="93">
        <v>50.9</v>
      </c>
      <c r="H12" s="73"/>
      <c r="I12" s="73">
        <v>50.2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93">
        <v>41715.300000000003</v>
      </c>
      <c r="H13" s="73"/>
      <c r="I13" s="73">
        <v>46874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93">
        <v>12584.2</v>
      </c>
      <c r="H14" s="73"/>
      <c r="I14" s="73">
        <v>9491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93">
        <v>35894.300000000003</v>
      </c>
      <c r="H15" s="73"/>
      <c r="I15" s="73">
        <v>39542.300000000003</v>
      </c>
    </row>
    <row r="16" spans="1:12">
      <c r="A16" s="15" t="s">
        <v>56</v>
      </c>
      <c r="B16" s="15"/>
      <c r="C16" s="15"/>
      <c r="D16" s="15"/>
      <c r="E16" s="44"/>
      <c r="F16" s="12"/>
      <c r="G16" s="93">
        <v>2803.3</v>
      </c>
      <c r="H16" s="73"/>
      <c r="I16" s="73">
        <v>3460.9</v>
      </c>
    </row>
    <row r="17" spans="1:13">
      <c r="A17" s="16"/>
      <c r="B17" s="16"/>
      <c r="C17" s="16"/>
      <c r="D17" s="16"/>
      <c r="E17" s="44"/>
      <c r="F17" s="17"/>
      <c r="G17" s="18">
        <f>SUM(G11:G16)</f>
        <v>95226.8</v>
      </c>
      <c r="H17" s="78"/>
      <c r="I17" s="18">
        <f>SUM(I11:I16)</f>
        <v>101727.4</v>
      </c>
    </row>
    <row r="18" spans="1:13">
      <c r="A18" s="12" t="s">
        <v>24</v>
      </c>
      <c r="B18" s="12"/>
      <c r="C18" s="12"/>
      <c r="D18" s="12"/>
      <c r="E18" s="44"/>
      <c r="F18" s="19"/>
      <c r="G18" s="56" t="s">
        <v>0</v>
      </c>
      <c r="H18" s="56"/>
      <c r="I18" s="56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6">
        <v>0</v>
      </c>
      <c r="H19" s="56"/>
      <c r="I19" s="56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74">
        <v>9577.7000000000007</v>
      </c>
      <c r="H20" s="73"/>
      <c r="I20" s="74">
        <v>8105.8</v>
      </c>
    </row>
    <row r="21" spans="1:13">
      <c r="A21" s="15"/>
      <c r="B21" s="15"/>
      <c r="C21" s="15"/>
      <c r="D21" s="15"/>
      <c r="E21" s="44"/>
      <c r="F21" s="19"/>
      <c r="G21" s="21">
        <f>SUM(G19:G20)</f>
        <v>9577.7000000000007</v>
      </c>
      <c r="H21" s="21"/>
      <c r="I21" s="21">
        <f>SUM(I19:I20)</f>
        <v>8105.8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74">
        <v>3193.5</v>
      </c>
      <c r="H24" s="73"/>
      <c r="I24" s="74">
        <v>3379.6</v>
      </c>
    </row>
    <row r="25" spans="1:13" ht="21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107998</v>
      </c>
      <c r="H25" s="21"/>
      <c r="I25" s="22">
        <f>I17+I21+I24</f>
        <v>113212.8</v>
      </c>
      <c r="M25" s="48" t="s">
        <v>0</v>
      </c>
    </row>
    <row r="26" spans="1:13" ht="14.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79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79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75">
        <v>2564.5</v>
      </c>
      <c r="H29" s="75"/>
      <c r="I29" s="75">
        <v>6009.5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66">
        <v>782.7</v>
      </c>
      <c r="H30" s="66"/>
      <c r="I30" s="66">
        <v>426.2</v>
      </c>
    </row>
    <row r="31" spans="1:13">
      <c r="A31" s="15" t="s">
        <v>58</v>
      </c>
      <c r="B31" s="15"/>
      <c r="C31" s="15"/>
      <c r="D31" s="15"/>
      <c r="E31" s="46"/>
      <c r="F31" s="50"/>
      <c r="G31" s="66">
        <v>16029.9</v>
      </c>
      <c r="H31" s="66"/>
      <c r="I31" s="66">
        <v>20585.8</v>
      </c>
    </row>
    <row r="32" spans="1:13" hidden="1">
      <c r="A32" s="15" t="s">
        <v>70</v>
      </c>
      <c r="B32" s="15"/>
      <c r="C32" s="15"/>
      <c r="D32" s="15"/>
      <c r="E32" s="46"/>
      <c r="F32" s="50"/>
      <c r="G32" s="66">
        <v>0</v>
      </c>
      <c r="H32" s="66"/>
      <c r="I32" s="66">
        <v>0</v>
      </c>
    </row>
    <row r="33" spans="1:14">
      <c r="A33" s="15" t="s">
        <v>6</v>
      </c>
      <c r="B33" s="15"/>
      <c r="C33" s="15"/>
      <c r="D33" s="15"/>
      <c r="E33" s="46"/>
      <c r="F33" s="50"/>
      <c r="G33" s="67">
        <v>4805.8999999999996</v>
      </c>
      <c r="H33" s="66"/>
      <c r="I33" s="67">
        <v>4745.3</v>
      </c>
    </row>
    <row r="34" spans="1:14">
      <c r="A34" s="15"/>
      <c r="B34" s="15"/>
      <c r="C34" s="15"/>
      <c r="D34" s="15"/>
      <c r="E34" s="46"/>
      <c r="F34" s="50"/>
      <c r="G34" s="76">
        <f>SUM(G29:G33)</f>
        <v>24183</v>
      </c>
      <c r="H34" s="52"/>
      <c r="I34" s="76">
        <f>SUM(I29:I33)</f>
        <v>31766.799999999999</v>
      </c>
    </row>
    <row r="35" spans="1:14">
      <c r="A35" s="50" t="s">
        <v>34</v>
      </c>
      <c r="B35" s="50"/>
      <c r="C35" s="50"/>
      <c r="D35" s="50"/>
      <c r="E35" s="46"/>
      <c r="F35" s="50"/>
      <c r="G35" s="25"/>
      <c r="H35" s="52"/>
      <c r="I35" s="25"/>
    </row>
    <row r="36" spans="1:14">
      <c r="A36" s="15" t="s">
        <v>7</v>
      </c>
      <c r="B36" s="15"/>
      <c r="C36" s="15"/>
      <c r="D36" s="15"/>
      <c r="E36" s="47"/>
      <c r="F36" s="50"/>
      <c r="G36" s="81">
        <v>8802.4</v>
      </c>
      <c r="H36" s="66"/>
      <c r="I36" s="66">
        <v>8984.4</v>
      </c>
    </row>
    <row r="37" spans="1:14">
      <c r="A37" s="15" t="s">
        <v>8</v>
      </c>
      <c r="B37" s="15"/>
      <c r="C37" s="15"/>
      <c r="D37" s="15"/>
      <c r="E37" s="46"/>
      <c r="F37" s="50"/>
      <c r="G37" s="81">
        <v>637.1</v>
      </c>
      <c r="H37" s="66"/>
      <c r="I37" s="66">
        <v>886.1</v>
      </c>
    </row>
    <row r="38" spans="1:14">
      <c r="A38" s="15" t="s">
        <v>9</v>
      </c>
      <c r="B38" s="15"/>
      <c r="C38" s="15"/>
      <c r="D38" s="15"/>
      <c r="E38" s="46"/>
      <c r="F38" s="50"/>
      <c r="G38" s="82">
        <v>3378.5</v>
      </c>
      <c r="H38" s="66"/>
      <c r="I38" s="92">
        <v>1811.5</v>
      </c>
    </row>
    <row r="39" spans="1:14">
      <c r="A39" s="15"/>
      <c r="B39" s="15"/>
      <c r="C39" s="15"/>
      <c r="D39" s="15"/>
      <c r="E39" s="46"/>
      <c r="F39" s="50"/>
      <c r="G39" s="25">
        <f>SUM(G36:G38)</f>
        <v>12818</v>
      </c>
      <c r="H39" s="52"/>
      <c r="I39" s="25">
        <f>SUM(I36:I38)</f>
        <v>11682</v>
      </c>
    </row>
    <row r="40" spans="1:14">
      <c r="A40" s="50" t="s">
        <v>28</v>
      </c>
      <c r="B40" s="50"/>
      <c r="C40" s="50"/>
      <c r="D40" s="50"/>
      <c r="E40" s="46"/>
      <c r="F40" s="50"/>
      <c r="G40" s="25"/>
      <c r="H40" s="52"/>
      <c r="I40" s="25"/>
    </row>
    <row r="41" spans="1:14">
      <c r="A41" s="15" t="s">
        <v>10</v>
      </c>
      <c r="B41" s="15"/>
      <c r="C41" s="15"/>
      <c r="D41" s="15"/>
      <c r="E41" s="46"/>
      <c r="F41" s="50"/>
      <c r="G41" s="81">
        <v>1105.3</v>
      </c>
      <c r="H41" s="66"/>
      <c r="I41" s="66">
        <v>1045.5</v>
      </c>
    </row>
    <row r="42" spans="1:14">
      <c r="A42" s="15" t="s">
        <v>11</v>
      </c>
      <c r="B42" s="15"/>
      <c r="C42" s="15"/>
      <c r="D42" s="15"/>
      <c r="E42" s="46"/>
      <c r="F42" s="50"/>
      <c r="G42" s="82">
        <v>19664</v>
      </c>
      <c r="H42" s="66"/>
      <c r="I42" s="67">
        <v>18357.8</v>
      </c>
    </row>
    <row r="43" spans="1:14">
      <c r="A43" s="15"/>
      <c r="B43" s="15"/>
      <c r="C43" s="15"/>
      <c r="D43" s="15"/>
      <c r="E43" s="46"/>
      <c r="F43" s="50"/>
      <c r="G43" s="25">
        <f>SUM(G41:G42)</f>
        <v>20769.3</v>
      </c>
      <c r="H43" s="52"/>
      <c r="I43" s="25">
        <f>SUM(I41:I42)</f>
        <v>19403.3</v>
      </c>
      <c r="K43" s="65"/>
    </row>
    <row r="44" spans="1:14">
      <c r="A44" s="19" t="s">
        <v>29</v>
      </c>
      <c r="B44" s="19"/>
      <c r="C44" s="19"/>
      <c r="D44" s="19"/>
      <c r="E44" s="46"/>
      <c r="F44" s="50"/>
      <c r="G44" s="25"/>
      <c r="H44" s="52"/>
      <c r="I44" s="25"/>
      <c r="K44" s="65"/>
    </row>
    <row r="45" spans="1:14">
      <c r="A45" s="15" t="s">
        <v>12</v>
      </c>
      <c r="B45" s="15"/>
      <c r="C45" s="15"/>
      <c r="D45" s="15"/>
      <c r="E45" s="46"/>
      <c r="F45" s="50"/>
      <c r="G45" s="66">
        <v>6065.1</v>
      </c>
      <c r="H45" s="66"/>
      <c r="I45" s="66">
        <v>6337.3</v>
      </c>
    </row>
    <row r="46" spans="1:14">
      <c r="A46" s="15" t="s">
        <v>13</v>
      </c>
      <c r="B46" s="15"/>
      <c r="C46" s="15"/>
      <c r="D46" s="15"/>
      <c r="E46" s="46"/>
      <c r="F46" s="50"/>
      <c r="G46" s="67">
        <v>1323.6</v>
      </c>
      <c r="H46" s="66"/>
      <c r="I46" s="67">
        <v>1138.0999999999999</v>
      </c>
      <c r="N46" s="65" t="s">
        <v>0</v>
      </c>
    </row>
    <row r="47" spans="1:14" ht="17.25" customHeight="1">
      <c r="A47" s="19"/>
      <c r="B47" s="19"/>
      <c r="C47" s="19"/>
      <c r="D47" s="19"/>
      <c r="E47" s="46"/>
      <c r="F47" s="50"/>
      <c r="G47" s="27">
        <f>SUM(G45:G46)</f>
        <v>7388.7000000000007</v>
      </c>
      <c r="H47" s="52"/>
      <c r="I47" s="27">
        <f>SUM(I45:I46)</f>
        <v>7475.4</v>
      </c>
      <c r="N47" s="65" t="s">
        <v>0</v>
      </c>
    </row>
    <row r="48" spans="1:14" ht="19.5" customHeight="1">
      <c r="A48" s="8" t="s">
        <v>30</v>
      </c>
      <c r="B48" s="19"/>
      <c r="C48" s="19"/>
      <c r="D48" s="19"/>
      <c r="E48" s="46"/>
      <c r="F48" s="50"/>
      <c r="G48" s="26">
        <f>G34+G39+G43+G47</f>
        <v>65159</v>
      </c>
      <c r="H48" s="52"/>
      <c r="I48" s="26">
        <f>I34+I39+I43+I47</f>
        <v>70327.5</v>
      </c>
    </row>
    <row r="49" spans="1:9">
      <c r="A49" s="50" t="s">
        <v>31</v>
      </c>
      <c r="B49" s="50"/>
      <c r="C49" s="50"/>
      <c r="D49" s="50"/>
      <c r="E49" s="46"/>
      <c r="F49" s="50"/>
      <c r="G49" s="25"/>
      <c r="H49" s="52"/>
      <c r="I49" s="25"/>
    </row>
    <row r="50" spans="1:9">
      <c r="A50" s="15" t="s">
        <v>14</v>
      </c>
      <c r="B50" s="15"/>
      <c r="C50" s="15"/>
      <c r="D50" s="15"/>
      <c r="E50" s="46"/>
      <c r="F50" s="50"/>
      <c r="G50" s="81">
        <v>15000</v>
      </c>
      <c r="H50" s="66"/>
      <c r="I50" s="81">
        <v>15000</v>
      </c>
    </row>
    <row r="51" spans="1:9" ht="15.75" customHeight="1">
      <c r="A51" s="20" t="s">
        <v>15</v>
      </c>
      <c r="B51" s="28"/>
      <c r="C51" s="28"/>
      <c r="D51" s="28"/>
      <c r="E51" s="46"/>
      <c r="F51" s="50"/>
      <c r="G51" s="82">
        <v>27839</v>
      </c>
      <c r="H51" s="66" t="s">
        <v>0</v>
      </c>
      <c r="I51" s="82">
        <v>27885.3</v>
      </c>
    </row>
    <row r="52" spans="1:9" ht="18" customHeight="1">
      <c r="A52" s="19"/>
      <c r="B52" s="19"/>
      <c r="C52" s="19"/>
      <c r="D52" s="19"/>
      <c r="E52" s="46"/>
      <c r="F52" s="50"/>
      <c r="G52" s="25">
        <f>SUM(G50:G51)</f>
        <v>42839</v>
      </c>
      <c r="H52" s="52" t="s">
        <v>0</v>
      </c>
      <c r="I52" s="25">
        <f>SUM(I50:I51)</f>
        <v>42885.3</v>
      </c>
    </row>
    <row r="53" spans="1:9" ht="19.5" customHeight="1" thickBot="1">
      <c r="A53" s="8" t="s">
        <v>32</v>
      </c>
      <c r="B53" s="8"/>
      <c r="C53" s="8"/>
      <c r="D53" s="8"/>
      <c r="E53" s="46"/>
      <c r="F53" s="50"/>
      <c r="G53" s="22">
        <f>G48+G52</f>
        <v>107998</v>
      </c>
      <c r="H53" s="52"/>
      <c r="I53" s="22">
        <f>I48+I52</f>
        <v>113212.8</v>
      </c>
    </row>
    <row r="54" spans="1:9" ht="19.5" customHeight="1" thickTop="1">
      <c r="A54" s="8"/>
      <c r="B54" s="8"/>
      <c r="C54" s="8"/>
      <c r="D54" s="8"/>
      <c r="E54" s="46"/>
      <c r="F54" s="50"/>
      <c r="G54" s="21"/>
      <c r="H54" s="52"/>
      <c r="I54" s="21"/>
    </row>
    <row r="55" spans="1:9">
      <c r="A55" s="48" t="s">
        <v>64</v>
      </c>
      <c r="B55" s="48" t="s">
        <v>71</v>
      </c>
      <c r="E55" s="36"/>
      <c r="G55" s="43" t="s">
        <v>65</v>
      </c>
      <c r="H55" s="55"/>
      <c r="I55" s="43"/>
    </row>
    <row r="56" spans="1:9" ht="15" customHeight="1">
      <c r="A56" s="19" t="s">
        <v>60</v>
      </c>
      <c r="B56" s="19" t="s">
        <v>72</v>
      </c>
      <c r="C56" s="8"/>
      <c r="D56" s="8"/>
      <c r="E56" s="9"/>
      <c r="F56" s="8"/>
      <c r="G56" s="51" t="s">
        <v>66</v>
      </c>
      <c r="H56" s="80"/>
      <c r="I56" s="51"/>
    </row>
    <row r="57" spans="1:9" ht="14.5" thickBot="1">
      <c r="A57" s="49"/>
      <c r="B57" s="49"/>
      <c r="C57" s="49"/>
      <c r="D57" s="49"/>
      <c r="E57" s="49"/>
      <c r="F57" s="49"/>
      <c r="G57" s="49"/>
      <c r="H57" s="2"/>
      <c r="I57" s="49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60" spans="1:9">
      <c r="G60" s="55" t="s">
        <v>0</v>
      </c>
      <c r="I60" s="55" t="s">
        <v>0</v>
      </c>
    </row>
    <row r="62" spans="1:9">
      <c r="G62" s="55">
        <f>+G53-G25</f>
        <v>0</v>
      </c>
      <c r="I62" s="55">
        <f>+I53-I25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zoomScale="138" zoomScaleNormal="138" workbookViewId="0"/>
  </sheetViews>
  <sheetFormatPr baseColWidth="10" defaultColWidth="11.36328125" defaultRowHeight="14"/>
  <cols>
    <col min="1" max="1" width="40.26953125" style="48" customWidth="1"/>
    <col min="2" max="3" width="9.08984375" style="48"/>
    <col min="4" max="4" width="4.36328125" style="48" customWidth="1"/>
    <col min="5" max="5" width="6.36328125" style="36" customWidth="1"/>
    <col min="6" max="6" width="1.6328125" style="48" customWidth="1"/>
    <col min="7" max="7" width="15.08984375" style="55" customWidth="1"/>
    <col min="8" max="8" width="3.36328125" style="55" customWidth="1"/>
    <col min="9" max="9" width="11.6328125" style="55" customWidth="1"/>
    <col min="10" max="16384" width="11.3632812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74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4.5" thickBot="1">
      <c r="A9" s="49"/>
      <c r="B9" s="49"/>
      <c r="C9" s="49"/>
      <c r="D9" s="49"/>
      <c r="E9" s="41"/>
      <c r="F9" s="49"/>
      <c r="G9" s="49"/>
      <c r="H9" s="2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69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83">
        <v>50746.2</v>
      </c>
      <c r="H14" s="68"/>
      <c r="I14" s="83">
        <v>57938.5</v>
      </c>
    </row>
    <row r="15" spans="1:10">
      <c r="A15" s="34" t="s">
        <v>36</v>
      </c>
      <c r="G15" s="84">
        <v>15635.8</v>
      </c>
      <c r="H15" s="69"/>
      <c r="I15" s="84">
        <v>15888.4</v>
      </c>
    </row>
    <row r="16" spans="1:10" ht="16.649999999999999" customHeight="1">
      <c r="A16" s="35" t="s">
        <v>61</v>
      </c>
      <c r="G16" s="84">
        <v>6360.2</v>
      </c>
      <c r="H16" s="69"/>
      <c r="I16" s="84">
        <v>4609</v>
      </c>
    </row>
    <row r="17" spans="1:9">
      <c r="A17" s="34" t="s">
        <v>37</v>
      </c>
      <c r="G17" s="84">
        <v>4877.7</v>
      </c>
      <c r="H17" s="69"/>
      <c r="I17" s="84">
        <v>7192.7</v>
      </c>
    </row>
    <row r="18" spans="1:9">
      <c r="A18" s="34" t="s">
        <v>38</v>
      </c>
      <c r="G18" s="85">
        <v>1865.4</v>
      </c>
      <c r="H18" s="69"/>
      <c r="I18" s="85">
        <v>1900.5</v>
      </c>
    </row>
    <row r="19" spans="1:9">
      <c r="A19" s="31"/>
      <c r="G19" s="57">
        <f>SUM(G14:G18)</f>
        <v>79485.299999999988</v>
      </c>
      <c r="H19" s="57"/>
      <c r="I19" s="57">
        <f>SUM(I14:I18)</f>
        <v>87529.099999999991</v>
      </c>
    </row>
    <row r="20" spans="1:9">
      <c r="A20" s="32" t="s">
        <v>52</v>
      </c>
      <c r="G20" s="58"/>
      <c r="H20" s="58"/>
      <c r="I20" s="58"/>
    </row>
    <row r="21" spans="1:9">
      <c r="A21" s="34" t="s">
        <v>39</v>
      </c>
      <c r="G21" s="86">
        <v>20362.5</v>
      </c>
      <c r="H21" s="70"/>
      <c r="I21" s="86">
        <v>18661.5</v>
      </c>
    </row>
    <row r="22" spans="1:9">
      <c r="A22" s="34" t="s">
        <v>40</v>
      </c>
      <c r="G22" s="86">
        <v>27652.5</v>
      </c>
      <c r="H22" s="70"/>
      <c r="I22" s="86">
        <v>34800.400000000001</v>
      </c>
    </row>
    <row r="23" spans="1:9">
      <c r="A23" s="34" t="s">
        <v>41</v>
      </c>
      <c r="G23" s="86">
        <v>13465.4</v>
      </c>
      <c r="H23" s="70"/>
      <c r="I23" s="86">
        <v>12659</v>
      </c>
    </row>
    <row r="24" spans="1:9">
      <c r="A24" s="34" t="s">
        <v>54</v>
      </c>
      <c r="G24" s="87">
        <v>8329.9</v>
      </c>
      <c r="H24" s="70"/>
      <c r="I24" s="87">
        <v>8631.2000000000007</v>
      </c>
    </row>
    <row r="25" spans="1:9" ht="21" customHeight="1">
      <c r="A25" s="32"/>
      <c r="G25" s="59">
        <f>SUM(G21:G24)</f>
        <v>69810.3</v>
      </c>
      <c r="H25" s="60"/>
      <c r="I25" s="59">
        <f>SUM(I21:I24)</f>
        <v>74752.099999999991</v>
      </c>
    </row>
    <row r="26" spans="1:9" ht="13.5" customHeight="1">
      <c r="A26" s="32" t="s">
        <v>62</v>
      </c>
      <c r="G26" s="71">
        <v>0</v>
      </c>
      <c r="H26" s="70"/>
      <c r="I26" s="71">
        <v>0</v>
      </c>
    </row>
    <row r="27" spans="1:9" ht="21" customHeight="1">
      <c r="A27" s="30" t="s">
        <v>42</v>
      </c>
      <c r="G27" s="61">
        <f>+G19-G25-G26</f>
        <v>9674.9999999999854</v>
      </c>
      <c r="H27" s="57"/>
      <c r="I27" s="61">
        <f>+I19-I25-I26</f>
        <v>12777</v>
      </c>
    </row>
    <row r="28" spans="1:9">
      <c r="A28" s="30"/>
      <c r="G28" s="62"/>
      <c r="H28" s="62"/>
      <c r="I28" s="62"/>
    </row>
    <row r="29" spans="1:9">
      <c r="A29" s="32" t="s">
        <v>53</v>
      </c>
      <c r="G29" s="62"/>
      <c r="H29" s="62"/>
      <c r="I29" s="62"/>
    </row>
    <row r="30" spans="1:9">
      <c r="A30" s="34" t="s">
        <v>43</v>
      </c>
      <c r="G30" s="88">
        <v>202.7</v>
      </c>
      <c r="H30" s="72"/>
      <c r="I30" s="88">
        <v>200.7</v>
      </c>
    </row>
    <row r="31" spans="1:9">
      <c r="A31" s="34" t="s">
        <v>46</v>
      </c>
      <c r="G31" s="94">
        <v>6330.5</v>
      </c>
      <c r="H31" s="90"/>
      <c r="I31" s="89">
        <v>6308.7</v>
      </c>
    </row>
    <row r="32" spans="1:9" ht="18.75" customHeight="1">
      <c r="A32" s="33"/>
      <c r="G32" s="63">
        <f>SUM(G30:G31)</f>
        <v>6533.2</v>
      </c>
      <c r="H32" s="62"/>
      <c r="I32" s="63">
        <f>SUM(I30:I31)</f>
        <v>6509.4</v>
      </c>
    </row>
    <row r="33" spans="1:10">
      <c r="A33" s="33"/>
      <c r="G33" s="62"/>
      <c r="H33" s="62"/>
      <c r="I33" s="62"/>
    </row>
    <row r="34" spans="1:10">
      <c r="A34" s="30" t="s">
        <v>45</v>
      </c>
      <c r="G34" s="62">
        <f>+G27-G32</f>
        <v>3141.7999999999856</v>
      </c>
      <c r="H34" s="62"/>
      <c r="I34" s="62">
        <f>+I27-I32</f>
        <v>6267.6</v>
      </c>
    </row>
    <row r="35" spans="1:10">
      <c r="A35" s="30"/>
      <c r="G35" s="62"/>
      <c r="H35" s="62"/>
      <c r="I35" s="62"/>
    </row>
    <row r="36" spans="1:10">
      <c r="A36" s="32" t="s">
        <v>44</v>
      </c>
      <c r="G36" s="85">
        <v>911.7</v>
      </c>
      <c r="H36" s="69"/>
      <c r="I36" s="85">
        <v>466.9</v>
      </c>
    </row>
    <row r="37" spans="1:10" ht="10.5" customHeight="1">
      <c r="A37" s="30"/>
      <c r="G37" s="62"/>
      <c r="H37" s="62"/>
      <c r="I37" s="62"/>
    </row>
    <row r="38" spans="1:10">
      <c r="A38" s="30" t="s">
        <v>55</v>
      </c>
      <c r="G38" s="57">
        <f>SUM(G34:G36)</f>
        <v>4053.4999999999854</v>
      </c>
      <c r="H38" s="57"/>
      <c r="I38" s="57">
        <f>SUM(I34:I36)</f>
        <v>6734.5</v>
      </c>
    </row>
    <row r="39" spans="1:10">
      <c r="A39" s="30"/>
      <c r="G39" s="62"/>
      <c r="H39" s="62"/>
      <c r="I39" s="62"/>
    </row>
    <row r="40" spans="1:10">
      <c r="A40" s="32" t="s">
        <v>47</v>
      </c>
      <c r="G40" s="62">
        <v>-1197.5</v>
      </c>
      <c r="H40" s="62"/>
      <c r="I40" s="62">
        <v>-962.9</v>
      </c>
    </row>
    <row r="41" spans="1:10" hidden="1">
      <c r="A41" s="32" t="s">
        <v>63</v>
      </c>
      <c r="G41" s="62">
        <v>0</v>
      </c>
      <c r="H41" s="62"/>
      <c r="I41" s="62">
        <v>0</v>
      </c>
    </row>
    <row r="42" spans="1:10" ht="24.75" customHeight="1" thickBot="1">
      <c r="A42" s="30" t="s">
        <v>49</v>
      </c>
      <c r="G42" s="64">
        <f>SUM(G38:G41)</f>
        <v>2855.9999999999854</v>
      </c>
      <c r="H42" s="62"/>
      <c r="I42" s="64">
        <f>SUM(I38:I41)</f>
        <v>5771.6</v>
      </c>
    </row>
    <row r="43" spans="1:10" ht="14.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71</v>
      </c>
      <c r="G46" s="43" t="s">
        <v>65</v>
      </c>
      <c r="I46" s="43"/>
    </row>
    <row r="47" spans="1:10" ht="15" customHeight="1">
      <c r="A47" s="19" t="s">
        <v>60</v>
      </c>
      <c r="B47" s="19" t="s">
        <v>72</v>
      </c>
      <c r="C47" s="8"/>
      <c r="D47" s="8"/>
      <c r="E47" s="9"/>
      <c r="F47" s="8"/>
      <c r="G47" s="51" t="s">
        <v>66</v>
      </c>
      <c r="H47" s="8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91"/>
      <c r="I48" s="54"/>
    </row>
    <row r="49" spans="1:10">
      <c r="A49" s="53"/>
      <c r="B49" s="54"/>
      <c r="C49" s="54"/>
      <c r="D49" s="54"/>
      <c r="E49" s="42"/>
      <c r="F49" s="54"/>
      <c r="G49" s="54"/>
      <c r="H49" s="91"/>
      <c r="I49" s="54"/>
    </row>
    <row r="50" spans="1:10" ht="14.5" thickBot="1">
      <c r="A50" s="49"/>
      <c r="B50" s="49"/>
      <c r="C50" s="49"/>
      <c r="D50" s="49"/>
      <c r="E50" s="41"/>
      <c r="F50" s="49"/>
      <c r="G50" s="49"/>
      <c r="H50" s="2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ignoredErrors>
    <ignoredError sqref="G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2026-06-04T22:07:29Z</cp:lastPrinted>
  <dcterms:created xsi:type="dcterms:W3CDTF">2011-01-17T20:49:33Z</dcterms:created>
  <dcterms:modified xsi:type="dcterms:W3CDTF">2026-06-04T22:08:13Z</dcterms:modified>
</cp:coreProperties>
</file>